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ZSR\Bilans 2023\"/>
    </mc:Choice>
  </mc:AlternateContent>
  <bookViews>
    <workbookView xWindow="0" yWindow="0" windowWidth="28800" windowHeight="11730" firstSheet="21" activeTab="29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zał.4a!$A$1:$D$63</definedName>
    <definedName name="_xlnm.Print_Area" localSheetId="28">zał.4c!$A$1:$F$112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7" l="1"/>
  <c r="C56" i="29"/>
  <c r="B1" i="12"/>
  <c r="D17" i="16"/>
  <c r="D21" i="61" l="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105" i="31"/>
  <c r="C37" i="30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E28" i="33"/>
  <c r="E16" i="33"/>
  <c r="B20" i="45"/>
  <c r="C17" i="6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3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4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NE WYCIAGU BANKOWEGO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D.II.2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31.12.2023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tabeli 1.1.1 za rok 2022 stan na koniec roku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Wartości wykazane muszą odpowiadać wartościom wykazanym w tabeli 1.1.2 za rok 2022 stan na koniec roku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wskazać rodzaj inwentaryzacji: 
1. spis z natury</t>
        </r>
      </text>
    </comment>
  </commentList>
</comments>
</file>

<file path=xl/sharedStrings.xml><?xml version="1.0" encoding="utf-8"?>
<sst xmlns="http://schemas.openxmlformats.org/spreadsheetml/2006/main" count="1024" uniqueCount="535">
  <si>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</si>
  <si>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</si>
  <si>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</si>
  <si>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</si>
  <si>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</si>
  <si>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</si>
  <si>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</si>
  <si>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</si>
  <si>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</si>
  <si>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</si>
  <si>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</si>
  <si>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</si>
  <si>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</si>
  <si>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</si>
  <si>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</si>
  <si>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</si>
  <si>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</si>
  <si>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</si>
  <si>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</si>
  <si>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</si>
  <si>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</si>
  <si>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</si>
  <si>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</si>
  <si>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</si>
  <si>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</si>
  <si>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</si>
  <si>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</si>
  <si>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</si>
  <si>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</si>
  <si>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</si>
  <si>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</si>
  <si>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</si>
  <si>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</si>
  <si>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</si>
  <si>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</si>
  <si>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</si>
  <si>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</si>
  <si>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</si>
  <si>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</si>
  <si>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</si>
  <si>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</si>
  <si>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</si>
  <si>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</si>
  <si>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</si>
  <si>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</si>
  <si>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</si>
  <si>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</si>
  <si>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</si>
  <si>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</si>
  <si>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</si>
  <si>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</si>
  <si>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</si>
  <si>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</si>
  <si>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</si>
  <si>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</si>
  <si>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</si>
  <si>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</si>
  <si>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</si>
  <si>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</si>
  <si>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</si>
  <si>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</si>
  <si>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</si>
  <si>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</si>
  <si>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</si>
  <si>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</si>
  <si>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</si>
  <si>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</si>
  <si>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</si>
  <si>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</si>
  <si>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</si>
  <si>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</si>
  <si>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</si>
  <si>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</si>
  <si>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</si>
  <si>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</si>
  <si>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</si>
  <si>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</si>
  <si>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</si>
  <si>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</si>
  <si>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</si>
  <si>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</si>
  <si>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</si>
  <si>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</si>
  <si>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</si>
  <si>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</si>
  <si>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</si>
  <si>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</si>
  <si>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</si>
  <si>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</si>
  <si>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</si>
  <si>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</si>
  <si>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</si>
  <si>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</si>
  <si>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</si>
  <si>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</si>
  <si>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</si>
  <si>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</si>
  <si>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</si>
  <si>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</si>
  <si>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</si>
  <si>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</si>
  <si>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</si>
  <si>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</si>
  <si>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</si>
  <si>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</si>
  <si>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</si>
  <si>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</si>
  <si>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</si>
  <si>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</si>
  <si>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</si>
  <si>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</si>
  <si>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</si>
  <si>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</si>
  <si>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</si>
  <si>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</si>
  <si>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</si>
  <si>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</si>
  <si>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</si>
  <si>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</si>
  <si>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</si>
  <si>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</si>
  <si>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</si>
  <si>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</si>
  <si>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</si>
  <si>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</si>
  <si>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</si>
  <si>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</si>
  <si>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</si>
  <si>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</si>
  <si>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</si>
  <si>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</si>
  <si>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</si>
  <si>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</si>
  <si>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</si>
  <si>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</si>
  <si>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</si>
  <si>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</si>
  <si>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</si>
  <si>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</si>
  <si>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</si>
  <si>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</si>
  <si>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</si>
  <si>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</si>
  <si>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</si>
  <si>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</si>
  <si>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</si>
  <si>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</si>
  <si>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</si>
  <si>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</si>
  <si>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</si>
  <si>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</si>
  <si>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</si>
  <si>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</si>
  <si>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</si>
  <si>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</si>
  <si>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</si>
  <si>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</si>
  <si>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</si>
  <si>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</si>
  <si>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</si>
  <si>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</si>
  <si>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</si>
  <si>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</si>
  <si>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</si>
  <si>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</si>
  <si>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</si>
  <si>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</si>
  <si>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</si>
  <si>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</si>
  <si>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</si>
  <si>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</si>
  <si>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</si>
  <si>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</si>
  <si>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</si>
  <si>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</si>
  <si>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</si>
  <si>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</si>
  <si>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</si>
  <si>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</si>
  <si>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</si>
  <si>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</si>
  <si>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</si>
  <si>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</si>
  <si>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</si>
  <si>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</si>
  <si>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</si>
  <si>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</si>
  <si>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</si>
  <si>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</si>
  <si>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</si>
  <si>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</si>
  <si>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</si>
  <si>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</si>
  <si>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</si>
  <si>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</si>
  <si>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</si>
  <si>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</si>
  <si>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</si>
  <si>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</si>
  <si>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</si>
  <si>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</si>
  <si>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</si>
  <si>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</si>
  <si>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</si>
  <si>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</si>
  <si>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</si>
  <si>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</si>
  <si>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</si>
  <si>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</si>
  <si>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</si>
  <si>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</si>
  <si>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</si>
  <si>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</si>
  <si>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</si>
  <si>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</si>
  <si>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</si>
  <si>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</si>
  <si>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</si>
  <si>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</si>
  <si>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</si>
  <si>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</si>
  <si>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</si>
  <si>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</si>
  <si>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</si>
  <si>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</si>
  <si>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</si>
  <si>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</si>
  <si>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</si>
  <si>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</si>
  <si>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</si>
  <si>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</si>
  <si>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</si>
  <si>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</si>
  <si>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</si>
  <si>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</si>
  <si>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</si>
  <si>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</si>
  <si>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</si>
  <si>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</si>
  <si>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</si>
  <si>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</si>
  <si>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</si>
  <si>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</si>
  <si>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</si>
  <si>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</si>
  <si>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</si>
  <si>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</si>
  <si>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</si>
  <si>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</si>
  <si>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</si>
  <si>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</si>
  <si>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</si>
  <si>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</si>
  <si>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</si>
  <si>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</si>
  <si>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</si>
  <si>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</si>
  <si>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</si>
  <si>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</si>
  <si>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</si>
  <si>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</si>
  <si>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</si>
  <si>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</si>
  <si>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</si>
  <si>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</si>
  <si>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</si>
  <si>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</si>
  <si>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</si>
  <si>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</si>
  <si>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</si>
  <si>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</si>
  <si>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</si>
  <si>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</si>
  <si>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</si>
  <si>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</si>
  <si>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</si>
  <si>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</si>
  <si>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</si>
  <si>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</si>
  <si>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</si>
  <si>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</si>
  <si>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</si>
  <si>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</si>
  <si>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</si>
  <si>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</si>
  <si>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</si>
  <si>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</si>
  <si>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</si>
  <si>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</si>
  <si>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</si>
  <si>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</si>
  <si>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</si>
  <si>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</si>
  <si>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</si>
  <si>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</si>
  <si>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</si>
  <si>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</si>
  <si>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</si>
  <si>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</si>
  <si>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</si>
  <si>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</si>
  <si>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</si>
  <si>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</si>
  <si>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</si>
  <si>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</si>
  <si>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</si>
  <si>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</si>
  <si>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</si>
  <si>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</si>
  <si>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</si>
  <si>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</si>
  <si>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</si>
  <si>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</si>
  <si>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</si>
  <si>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</si>
  <si>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</si>
  <si>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</si>
  <si>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</si>
  <si>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</si>
  <si>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</si>
  <si>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</si>
  <si>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</si>
  <si>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</si>
  <si>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</si>
  <si>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</si>
  <si>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</si>
  <si>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</si>
  <si>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</si>
  <si>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</si>
  <si>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</si>
  <si>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</si>
  <si>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</si>
  <si>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</si>
  <si>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</si>
  <si>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</si>
  <si>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</si>
  <si>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</si>
  <si>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</si>
  <si>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</si>
  <si>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</si>
  <si>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</si>
  <si>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</si>
  <si>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</si>
  <si>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</si>
  <si>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</si>
  <si>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</si>
  <si>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Dane prezentowane w Tabeli 1.3</t>
  </si>
  <si>
    <t>Dane prezentowane w Tabeli 1.4</t>
  </si>
  <si>
    <t>Dane prezentowane w Tabeli 1.5</t>
  </si>
  <si>
    <t>Dane prezentowane w Tabeli 1.6</t>
  </si>
  <si>
    <t>Dane prezentowane w Tabeli 1.7</t>
  </si>
  <si>
    <t>Dane prezentowane w Tabeli 1.8</t>
  </si>
  <si>
    <t>Dane prezentowane w Tabeli 1.9</t>
  </si>
  <si>
    <t>Dane prezentowane w Tabeli 1.10</t>
  </si>
  <si>
    <t>Dane prezentowane w Tabeli 1.11</t>
  </si>
  <si>
    <t>Dane prezentowane w Tabeli 1.12</t>
  </si>
  <si>
    <t>Dane prezentowane w Tabeli 1.14</t>
  </si>
  <si>
    <t>Dane prezentowane w Tabeli 1.15</t>
  </si>
  <si>
    <t>Dane prezentowane w Tabeli 2.1</t>
  </si>
  <si>
    <t>Dane prezentowane w Tabeli 2.2</t>
  </si>
  <si>
    <t>Dane prezentowane w Tabeli 2.3</t>
  </si>
  <si>
    <t>Dane prezentowane w Tabeli 3.1</t>
  </si>
  <si>
    <t>Proszę podać kwotę w przypadku posiadania informacji
- ……………….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</si>
  <si>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</si>
  <si>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</si>
  <si>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</si>
  <si>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</si>
  <si>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</si>
  <si>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</si>
  <si>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</si>
  <si>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</si>
  <si>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</si>
  <si>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</si>
  <si>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</si>
  <si>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</si>
  <si>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</si>
  <si>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</si>
  <si>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</si>
  <si>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</si>
  <si>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</si>
  <si>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</si>
  <si>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</si>
  <si>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</si>
  <si>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</si>
  <si>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</si>
  <si>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</si>
  <si>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</si>
  <si>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</si>
  <si>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</si>
  <si>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</si>
  <si>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</si>
  <si>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</si>
  <si>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</si>
  <si>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</si>
  <si>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</si>
  <si>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</si>
  <si>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</si>
  <si>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</si>
  <si>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</si>
  <si>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</si>
  <si>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</si>
  <si>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</si>
  <si>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</si>
  <si>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</si>
  <si>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</si>
  <si>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</si>
  <si>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</si>
  <si>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</si>
  <si>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</si>
  <si>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</si>
  <si>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</si>
  <si>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</si>
  <si>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</si>
  <si>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</si>
  <si>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</si>
  <si>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</si>
  <si>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</si>
  <si>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</si>
  <si>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</si>
  <si>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</si>
  <si>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</si>
  <si>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</si>
  <si>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</si>
  <si>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</si>
  <si>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podział zobowiązań długoterminowych o pozostałym od dnia bilansowego, przewidywanym umową lub wynikającym z innego tytułu prawnego, okresie spłaty: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</si>
  <si>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</si>
  <si>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</si>
  <si>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</si>
  <si>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</si>
  <si>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</si>
  <si>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</si>
  <si>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</si>
  <si>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</si>
  <si>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</si>
  <si>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</si>
  <si>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</si>
  <si>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</si>
  <si>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</si>
  <si>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</si>
  <si>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</si>
  <si>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</si>
  <si>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</si>
  <si>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</si>
  <si>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</si>
  <si>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</si>
  <si>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</si>
  <si>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</si>
  <si>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</si>
  <si>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</si>
  <si>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</si>
  <si>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</si>
  <si>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</si>
  <si>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</si>
  <si>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</si>
  <si>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</si>
  <si>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</si>
  <si>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</si>
  <si>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</si>
  <si>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</si>
  <si>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</si>
  <si>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</si>
  <si>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</si>
  <si>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</si>
  <si>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</si>
  <si>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</si>
  <si>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</si>
  <si>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</si>
  <si>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</si>
  <si>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</si>
  <si>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</si>
  <si>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</si>
  <si>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Nazwa jednostki</t>
  </si>
  <si>
    <t>weryfikacja sald</t>
  </si>
  <si>
    <t>potwierdzenie sald/weryfikacja sald</t>
  </si>
  <si>
    <t xml:space="preserve">(główny księgowy)                </t>
  </si>
  <si>
    <t>….................................</t>
  </si>
  <si>
    <t>….....................................</t>
  </si>
  <si>
    <t>UZPEŁNIENIE DANYCH JEST OBOWIĄZKOWE</t>
  </si>
  <si>
    <t>Dane prezentowane w Tabeli 1.1.3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</si>
  <si>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</si>
  <si>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</si>
  <si>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</si>
  <si>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</si>
  <si>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</si>
  <si>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</si>
  <si>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</si>
  <si>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</si>
  <si>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</si>
  <si>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</si>
  <si>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</si>
  <si>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</si>
  <si>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</si>
  <si>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t>Dane prezentowane w Tabeli 1.1.2</t>
  </si>
  <si>
    <t>Dane prezentowane w Tabeli 1.1.1</t>
  </si>
  <si>
    <t xml:space="preserve">Dane prezentowane w Tabeli 1.13.1 </t>
  </si>
  <si>
    <t>Dane prezentowane w Tabeli 1.13.2</t>
  </si>
  <si>
    <t>Dane prezentowane w Tabeli 2.5.1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</si>
  <si>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</si>
  <si>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</si>
  <si>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</si>
  <si>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</si>
  <si>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</si>
  <si>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</si>
  <si>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</si>
  <si>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</si>
  <si>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</si>
  <si>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</si>
  <si>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</si>
  <si>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</si>
  <si>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t>(główny księgowy)                                                                         (rok, miesiąc, dzień)                                 (kierownik jednostki)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</si>
  <si>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01.01.2023 do 31.12.2023</t>
    </r>
  </si>
  <si>
    <t>1) Sprawozdanie finansowe   za rok 2023</t>
  </si>
  <si>
    <t xml:space="preserve"> ROK 2023</t>
  </si>
  <si>
    <r>
      <t>(</t>
    </r>
    <r>
      <rPr>
        <strike/>
        <sz val="10"/>
        <rFont val="Arial CE"/>
        <charset val="238"/>
      </rPr>
      <t>kierownik jednostki</t>
    </r>
    <r>
      <rPr>
        <sz val="10"/>
        <rFont val="Arial CE"/>
        <charset val="238"/>
      </rPr>
      <t>/jednostki obsługującej,</t>
    </r>
    <r>
      <rPr>
        <strike/>
        <sz val="10"/>
        <rFont val="Arial CE"/>
        <charset val="238"/>
      </rPr>
      <t>komórki organizacyjnej</t>
    </r>
    <r>
      <rPr>
        <sz val="10"/>
        <rFont val="Arial CE"/>
        <charset val="238"/>
      </rPr>
      <t xml:space="preserve"> )*</t>
    </r>
  </si>
  <si>
    <r>
      <t>(</t>
    </r>
    <r>
      <rPr>
        <strike/>
        <sz val="12"/>
        <rFont val="Times New Roman"/>
        <family val="1"/>
        <charset val="238"/>
      </rPr>
      <t>kierownik jednostki</t>
    </r>
    <r>
      <rPr>
        <sz val="12"/>
        <rFont val="Times New Roman"/>
        <family val="1"/>
        <charset val="238"/>
      </rPr>
      <t xml:space="preserve">/jednostki obsługującej, </t>
    </r>
    <r>
      <rPr>
        <strike/>
        <sz val="12"/>
        <rFont val="Times New Roman"/>
        <family val="1"/>
        <charset val="238"/>
      </rPr>
      <t xml:space="preserve">komórki organizacyjnej </t>
    </r>
    <r>
      <rPr>
        <sz val="12"/>
        <rFont val="Times New Roman"/>
        <family val="1"/>
        <charset val="238"/>
      </rPr>
      <t>*)</t>
    </r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</si>
  <si>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</si>
  <si>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>Ubezpieczenia społeczne i inne świadczenia dla pracowników</t>
  </si>
  <si>
    <t>Zespół Szkół Rzemiosła</t>
  </si>
  <si>
    <t>Emilia Szumlewicz</t>
  </si>
  <si>
    <t>2024.03.15</t>
  </si>
  <si>
    <t>91-022 Łódź ul.Żubardzka 2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</si>
  <si>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85.60.Z dział/działy klasyfikacji budżetowej 801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</si>
  <si>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 xml:space="preserve">                                                                                                                       2024.03.15</t>
  </si>
  <si>
    <t>weryfikacja sald/spis z natury</t>
  </si>
  <si>
    <t>spis z natury/weryfikacja sald</t>
  </si>
  <si>
    <t>31.12.2023/31.12.2021</t>
  </si>
  <si>
    <t>sporządził:Emilia Szumlewicz</t>
  </si>
  <si>
    <t>sporzadził: Emilia Szumlewicz</t>
  </si>
  <si>
    <t>Zarząd Dróg i Transportu_Małgorzata Jogodzińska</t>
  </si>
  <si>
    <t>Miejski Ośrodek Sportu i Rekreacji_Olga Cichowicz</t>
  </si>
  <si>
    <t>Wydział Edukacji</t>
  </si>
  <si>
    <t>183/12/2023/RW</t>
  </si>
  <si>
    <t>D.II.2</t>
  </si>
  <si>
    <t>Saldo zgodne z potwierdzeniem sald na dzień 31.12.2023</t>
  </si>
  <si>
    <t>31.12.2023/31.12.2023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</si>
</sst>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7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9.5"/>
      <name val="Open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46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5" fillId="0" borderId="0" xfId="7" applyFont="1" applyAlignment="1">
      <alignment horizontal="left" wrapText="1"/>
    </xf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69" fillId="0" borderId="0" xfId="7" applyFont="1" applyAlignment="1">
      <alignment horizontal="left" vertical="top" wrapText="1"/>
    </xf>
    <xf numFmtId="0" fontId="16" fillId="0" borderId="0" xfId="8" applyAlignment="1">
      <alignment vertical="center" wrapText="1"/>
    </xf>
    <xf numFmtId="0" fontId="13" fillId="0" borderId="4" xfId="2" applyFont="1" applyBorder="1" applyAlignment="1">
      <alignment wrapText="1"/>
    </xf>
    <xf numFmtId="4" fontId="13" fillId="0" borderId="46" xfId="2" applyNumberFormat="1" applyFont="1" applyBorder="1" applyAlignment="1">
      <alignment horizontal="right"/>
    </xf>
    <xf numFmtId="4" fontId="13" fillId="0" borderId="6" xfId="2" applyNumberFormat="1" applyFont="1" applyBorder="1" applyAlignment="1">
      <alignment horizontal="right"/>
    </xf>
    <xf numFmtId="1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14" fontId="22" fillId="0" borderId="1" xfId="8" applyNumberFormat="1" applyFont="1" applyBorder="1" applyAlignment="1" applyProtection="1">
      <alignment horizontal="center" vertical="center" shrinkToFit="1"/>
      <protection locked="0"/>
    </xf>
    <xf numFmtId="14" fontId="22" fillId="0" borderId="1" xfId="8" applyNumberFormat="1" applyFont="1" applyBorder="1" applyAlignment="1" applyProtection="1">
      <alignment horizontal="center" vertical="center"/>
      <protection locked="0"/>
    </xf>
    <xf numFmtId="0" fontId="16" fillId="0" borderId="0" xfId="8" applyFont="1"/>
    <xf numFmtId="14" fontId="13" fillId="0" borderId="4" xfId="2" applyNumberFormat="1" applyFont="1" applyBorder="1"/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0" fontId="14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49" fontId="22" fillId="0" borderId="0" xfId="8" applyNumberFormat="1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top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4" fontId="22" fillId="0" borderId="0" xfId="8" applyNumberFormat="1" applyFont="1" applyAlignment="1">
      <alignment horizontal="right" vertical="center" shrinkToFit="1"/>
    </xf>
    <xf numFmtId="0" fontId="22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0" fontId="22" fillId="0" borderId="0" xfId="8" applyFont="1" applyAlignment="1">
      <alignment horizontal="left" vertical="center" wrapText="1"/>
    </xf>
    <xf numFmtId="0" fontId="22" fillId="0" borderId="0" xfId="8" applyFont="1" applyAlignment="1">
      <alignment horizontal="center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64" fillId="0" borderId="0" xfId="2" applyFont="1" applyAlignment="1">
      <alignment horizontal="left" vertical="top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4" xfId="2" applyFont="1" applyBorder="1"/>
    <xf numFmtId="0" fontId="13" fillId="0" borderId="4" xfId="2" applyFont="1" applyBorder="1" applyAlignment="1">
      <alignment wrapText="1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37" xfId="2" applyFont="1" applyBorder="1"/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1" xfId="2" applyFont="1" applyBorder="1" applyAlignment="1">
      <alignment horizont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13" fillId="0" borderId="68" xfId="2" applyFont="1" applyBorder="1" applyAlignment="1">
      <alignment wrapText="1"/>
    </xf>
    <xf numFmtId="0" fontId="13" fillId="0" borderId="37" xfId="2" applyFont="1" applyBorder="1"/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13" fillId="0" borderId="37" xfId="2" applyFont="1" applyBorder="1" applyAlignment="1">
      <alignment horizontal="left" wrapText="1"/>
    </xf>
    <xf numFmtId="0" fontId="13" fillId="0" borderId="68" xfId="2" applyFont="1" applyBorder="1" applyAlignment="1">
      <alignment horizontal="left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64" fillId="0" borderId="0" xfId="2" applyFont="1" applyAlignment="1">
      <alignment horizontal="left"/>
    </xf>
    <xf numFmtId="0" fontId="12" fillId="0" borderId="4" xfId="2" applyFont="1" applyBorder="1"/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45" xfId="2" applyFont="1" applyBorder="1"/>
    <xf numFmtId="0" fontId="12" fillId="0" borderId="42" xfId="2" applyFont="1" applyBorder="1" applyAlignment="1">
      <alignment horizontal="center" wrapText="1"/>
    </xf>
    <xf numFmtId="0" fontId="12" fillId="0" borderId="65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2" fillId="0" borderId="1" xfId="2" applyFont="1" applyBorder="1" applyAlignment="1">
      <alignment horizontal="center" wrapText="1"/>
    </xf>
    <xf numFmtId="0" fontId="11" fillId="0" borderId="37" xfId="2" applyFont="1" applyBorder="1"/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H24" sqref="H24"/>
    </sheetView>
  </sheetViews>
  <sheetFormatPr defaultRowHeight="15"/>
  <cols>
    <col min="6" max="6" width="12.7109375" customWidth="1"/>
    <col min="8" max="8" width="38" customWidth="1"/>
    <col min="9" max="9" width="22.5703125" customWidth="1"/>
  </cols>
  <sheetData>
    <row r="1" spans="2:9">
      <c r="C1" s="459" t="s">
        <v>477</v>
      </c>
      <c r="D1" s="459"/>
      <c r="E1" s="459"/>
      <c r="F1" s="459"/>
      <c r="G1" s="459"/>
      <c r="H1" s="459"/>
      <c r="I1" s="459"/>
    </row>
    <row r="2" spans="2:9" ht="15.75" thickBot="1"/>
    <row r="3" spans="2:9" ht="23.25" customHeight="1" thickBot="1">
      <c r="B3" s="449" t="s">
        <v>517</v>
      </c>
      <c r="C3" s="450"/>
      <c r="D3" s="450"/>
      <c r="E3" s="450"/>
      <c r="F3" s="451"/>
      <c r="H3" s="421" t="s">
        <v>518</v>
      </c>
      <c r="I3" s="438" t="s">
        <v>519</v>
      </c>
    </row>
    <row r="4" spans="2:9">
      <c r="B4" s="452"/>
      <c r="C4" s="453"/>
      <c r="D4" s="453"/>
      <c r="E4" s="453"/>
      <c r="F4" s="454"/>
      <c r="H4" t="s">
        <v>438</v>
      </c>
      <c r="I4" t="s">
        <v>463</v>
      </c>
    </row>
    <row r="5" spans="2:9" ht="15.75" thickBot="1">
      <c r="B5" s="455"/>
      <c r="C5" s="456"/>
      <c r="D5" s="456"/>
      <c r="E5" s="456"/>
      <c r="F5" s="457"/>
    </row>
    <row r="6" spans="2:9">
      <c r="B6" s="458" t="s">
        <v>471</v>
      </c>
      <c r="C6" s="458"/>
      <c r="D6" s="458"/>
      <c r="E6" s="458"/>
      <c r="I6" s="397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A4"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53" t="str">
        <f>'NAZWA JEDNOSTKI,SPORZĄDZIŁ,DATA'!B3</f>
        <v>Zespół Szkół Rzemiosła</v>
      </c>
      <c r="C1" s="453"/>
    </row>
    <row r="2" spans="2:8" ht="21.95" customHeight="1">
      <c r="B2" s="453"/>
      <c r="C2" s="453"/>
    </row>
    <row r="4" spans="2:8" ht="15.75">
      <c r="B4" s="472" t="s">
        <v>384</v>
      </c>
      <c r="C4" s="472"/>
      <c r="D4" s="472"/>
      <c r="E4" s="472"/>
      <c r="F4" s="472"/>
      <c r="G4" s="472"/>
      <c r="H4" s="472"/>
    </row>
    <row r="5" spans="2:8" ht="15.75">
      <c r="B5" s="336"/>
      <c r="C5" s="336"/>
      <c r="D5" s="336"/>
      <c r="E5" s="336"/>
      <c r="F5" s="336"/>
      <c r="G5" s="336"/>
      <c r="H5" s="336"/>
    </row>
    <row r="6" spans="2:8" ht="15.7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399</v>
      </c>
      <c r="G7" s="120" t="s">
        <v>398</v>
      </c>
      <c r="H7" s="121" t="s">
        <v>35</v>
      </c>
    </row>
    <row r="8" spans="2:8" ht="56.25" customHeight="1" thickBot="1">
      <c r="B8" s="131" t="s">
        <v>36</v>
      </c>
      <c r="C8" s="234" t="s">
        <v>397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312</v>
      </c>
      <c r="D15" s="233" t="s">
        <v>308</v>
      </c>
      <c r="E15" s="233" t="s">
        <v>308</v>
      </c>
      <c r="F15" s="233" t="s">
        <v>308</v>
      </c>
      <c r="G15" s="233" t="s">
        <v>308</v>
      </c>
      <c r="H15" s="217" t="s">
        <v>308</v>
      </c>
    </row>
    <row r="21" spans="3:4">
      <c r="C21" t="str">
        <f>'NAZWA JEDNOSTKI,SPORZĄDZIŁ,DATA'!H3</f>
        <v>Emilia Szumlewicz</v>
      </c>
      <c r="D21" s="399" t="str">
        <f>'NAZWA JEDNOSTKI,SPORZĄDZIŁ,DATA'!I3</f>
        <v>2024.03.15</v>
      </c>
    </row>
    <row r="22" spans="3:4">
      <c r="C22" t="s">
        <v>454</v>
      </c>
      <c r="D22" t="s">
        <v>453</v>
      </c>
    </row>
    <row r="27" spans="3:4">
      <c r="C27" t="s">
        <v>458</v>
      </c>
    </row>
    <row r="28" spans="3:4">
      <c r="C28" t="s">
        <v>459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7109375" customWidth="1"/>
    <col min="5" max="5" width="17" customWidth="1"/>
    <col min="6" max="6" width="15.5703125" customWidth="1"/>
    <col min="7" max="7" width="16.28515625" customWidth="1"/>
    <col min="8" max="8" width="17.28515625" customWidth="1"/>
  </cols>
  <sheetData>
    <row r="1" spans="2:8" ht="21.95" customHeight="1">
      <c r="B1" s="453" t="str">
        <f>'NAZWA JEDNOSTKI,SPORZĄDZIŁ,DATA'!B3</f>
        <v>Zespół Szkół Rzemiosła</v>
      </c>
      <c r="C1" s="453"/>
    </row>
    <row r="2" spans="2:8" ht="21.95" customHeight="1">
      <c r="B2" s="453"/>
      <c r="C2" s="453"/>
    </row>
    <row r="4" spans="2:8" ht="15.75">
      <c r="B4" s="472" t="s">
        <v>385</v>
      </c>
      <c r="C4" s="472"/>
      <c r="D4" s="472"/>
      <c r="E4" s="472"/>
      <c r="F4" s="472"/>
      <c r="G4" s="472"/>
      <c r="H4" s="472"/>
    </row>
    <row r="6" spans="2:8" ht="15.75" thickBot="1"/>
    <row r="7" spans="2:8" ht="32.25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434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435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Emilia Szumlewicz</v>
      </c>
      <c r="D18" s="399" t="str">
        <f>'NAZWA JEDNOSTKI,SPORZĄDZIŁ,DATA'!I3</f>
        <v>2024.03.15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4"/>
  <sheetViews>
    <sheetView zoomScaleNormal="100" workbookViewId="0">
      <selection activeCell="F9" sqref="F9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7109375" customWidth="1"/>
    <col min="6" max="6" width="21.28515625" customWidth="1"/>
    <col min="7" max="7" width="16.85546875" customWidth="1"/>
  </cols>
  <sheetData>
    <row r="1" spans="2:7" ht="21.95" customHeight="1">
      <c r="B1" s="453" t="str">
        <f>'NAZWA JEDNOSTKI,SPORZĄDZIŁ,DATA'!B3</f>
        <v>Zespół Szkół Rzemiosła</v>
      </c>
      <c r="C1" s="453"/>
    </row>
    <row r="2" spans="2:7" ht="21.95" customHeight="1">
      <c r="B2" s="453"/>
      <c r="C2" s="453"/>
    </row>
    <row r="3" spans="2:7" ht="17.25" customHeight="1"/>
    <row r="4" spans="2:7" ht="13.5" customHeight="1">
      <c r="B4" s="472" t="s">
        <v>425</v>
      </c>
      <c r="C4" s="472"/>
      <c r="D4" s="472"/>
      <c r="E4" s="472"/>
      <c r="F4" s="472"/>
      <c r="G4" s="472"/>
    </row>
    <row r="5" spans="2:7" ht="17.25" customHeight="1">
      <c r="B5" s="172" t="s">
        <v>432</v>
      </c>
      <c r="C5" s="172" t="s">
        <v>431</v>
      </c>
      <c r="D5" s="205"/>
      <c r="E5" s="205"/>
      <c r="F5" s="205"/>
      <c r="G5" s="205"/>
    </row>
    <row r="6" spans="2:7" ht="15.75" thickBot="1"/>
    <row r="7" spans="2:7" ht="38.25" customHeight="1">
      <c r="B7" s="473" t="s">
        <v>0</v>
      </c>
      <c r="C7" s="475" t="s">
        <v>313</v>
      </c>
      <c r="D7" s="475" t="s">
        <v>314</v>
      </c>
      <c r="E7" s="475" t="s">
        <v>67</v>
      </c>
      <c r="F7" s="475"/>
      <c r="G7" s="487"/>
    </row>
    <row r="8" spans="2:7" ht="40.5" customHeight="1" thickBot="1">
      <c r="B8" s="474"/>
      <c r="C8" s="476"/>
      <c r="D8" s="476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343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4" t="s">
        <v>369</v>
      </c>
      <c r="C10" s="505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370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9" t="s">
        <v>365</v>
      </c>
      <c r="C12" s="503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Emilia Szumlewicz</v>
      </c>
      <c r="D17" s="397" t="str">
        <f>'NAZWA JEDNOSTKI,SPORZĄDZIŁ,DATA'!I3</f>
        <v>2024.03.15</v>
      </c>
    </row>
    <row r="18" spans="3:4">
      <c r="C18" t="s">
        <v>454</v>
      </c>
      <c r="D18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28515625" customWidth="1"/>
    <col min="5" max="5" width="24.42578125" customWidth="1"/>
  </cols>
  <sheetData>
    <row r="1" spans="2:6" ht="21.95" customHeight="1">
      <c r="B1" s="453" t="str">
        <f>'NAZWA JEDNOSTKI,SPORZĄDZIŁ,DATA'!B3</f>
        <v>Zespół Szkół Rzemiosła</v>
      </c>
      <c r="C1" s="453"/>
    </row>
    <row r="2" spans="2:6" ht="21.95" customHeight="1">
      <c r="B2" s="453"/>
      <c r="C2" s="453"/>
    </row>
    <row r="4" spans="2:6" ht="15.75">
      <c r="B4" s="506" t="s">
        <v>386</v>
      </c>
      <c r="C4" s="507"/>
      <c r="D4" s="507"/>
      <c r="E4" s="507"/>
    </row>
    <row r="5" spans="2:6" ht="15.75">
      <c r="B5" s="506" t="s">
        <v>423</v>
      </c>
      <c r="C5" s="506"/>
      <c r="D5" s="506"/>
      <c r="E5" s="506"/>
    </row>
    <row r="7" spans="2:6" ht="15.75" thickBot="1"/>
    <row r="8" spans="2:6" ht="39.75" customHeight="1">
      <c r="B8" s="206" t="s">
        <v>0</v>
      </c>
      <c r="C8" s="207" t="s">
        <v>315</v>
      </c>
      <c r="D8" s="207" t="s">
        <v>373</v>
      </c>
      <c r="E8" s="208" t="s">
        <v>374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316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317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Emilia Szumlewicz</v>
      </c>
      <c r="D16" s="399" t="str">
        <f>'NAZWA JEDNOSTKI,SPORZĄDZIŁ,DATA'!I3</f>
        <v>2024.03.15</v>
      </c>
    </row>
    <row r="17" spans="3:5">
      <c r="C17" t="s">
        <v>454</v>
      </c>
      <c r="D17" t="s">
        <v>453</v>
      </c>
    </row>
    <row r="22" spans="3:5" ht="15.75">
      <c r="C22" t="s">
        <v>458</v>
      </c>
      <c r="E22" s="101"/>
    </row>
    <row r="23" spans="3:5" ht="15.75">
      <c r="C23" t="s">
        <v>459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zoomScaleNormal="100" workbookViewId="0">
      <selection activeCell="F9" sqref="F9"/>
    </sheetView>
  </sheetViews>
  <sheetFormatPr defaultRowHeight="15"/>
  <cols>
    <col min="3" max="3" width="40.85546875" customWidth="1"/>
    <col min="4" max="4" width="17.285156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53" t="str">
        <f>'NAZWA JEDNOSTKI,SPORZĄDZIŁ,DATA'!B3</f>
        <v>Zespół Szkół Rzemiosła</v>
      </c>
      <c r="C1" s="453"/>
    </row>
    <row r="2" spans="2:9" ht="21.95" customHeight="1">
      <c r="B2" s="453"/>
      <c r="C2" s="453"/>
    </row>
    <row r="4" spans="2:9" ht="18.75">
      <c r="B4" s="172" t="s">
        <v>387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14" t="s">
        <v>0</v>
      </c>
      <c r="C7" s="516" t="s">
        <v>344</v>
      </c>
      <c r="D7" s="516" t="s">
        <v>376</v>
      </c>
      <c r="E7" s="508" t="s">
        <v>377</v>
      </c>
      <c r="F7" s="510" t="s">
        <v>318</v>
      </c>
      <c r="G7" s="511"/>
    </row>
    <row r="8" spans="2:9" ht="17.25" customHeight="1" thickBot="1">
      <c r="B8" s="515"/>
      <c r="C8" s="486"/>
      <c r="D8" s="486"/>
      <c r="E8" s="509"/>
      <c r="F8" s="157" t="s">
        <v>319</v>
      </c>
      <c r="G8" s="158" t="s">
        <v>320</v>
      </c>
    </row>
    <row r="9" spans="2:9">
      <c r="B9" s="160" t="s">
        <v>11</v>
      </c>
      <c r="C9" s="139" t="s">
        <v>95</v>
      </c>
      <c r="D9" s="423"/>
      <c r="E9" s="423">
        <v>0</v>
      </c>
      <c r="F9" s="423">
        <v>0</v>
      </c>
      <c r="G9" s="423">
        <f t="shared" ref="G9:G15" si="0">D9</f>
        <v>0</v>
      </c>
    </row>
    <row r="10" spans="2:9" ht="15.75" customHeight="1">
      <c r="B10" s="203" t="s">
        <v>28</v>
      </c>
      <c r="C10" s="126" t="s">
        <v>321</v>
      </c>
      <c r="D10" s="423">
        <v>0</v>
      </c>
      <c r="E10" s="423">
        <v>0</v>
      </c>
      <c r="F10" s="423">
        <v>0</v>
      </c>
      <c r="G10" s="423">
        <f t="shared" si="0"/>
        <v>0</v>
      </c>
    </row>
    <row r="11" spans="2:9" ht="23.25" customHeight="1">
      <c r="B11" s="203" t="s">
        <v>97</v>
      </c>
      <c r="C11" s="140" t="s">
        <v>322</v>
      </c>
      <c r="D11" s="423">
        <v>0</v>
      </c>
      <c r="E11" s="423">
        <v>0</v>
      </c>
      <c r="F11" s="423">
        <v>0</v>
      </c>
      <c r="G11" s="423">
        <f t="shared" si="0"/>
        <v>0</v>
      </c>
    </row>
    <row r="12" spans="2:9" ht="25.5" customHeight="1">
      <c r="B12" s="203" t="s">
        <v>139</v>
      </c>
      <c r="C12" s="140" t="s">
        <v>323</v>
      </c>
      <c r="D12" s="423">
        <v>0</v>
      </c>
      <c r="E12" s="423">
        <v>0</v>
      </c>
      <c r="F12" s="423">
        <v>0</v>
      </c>
      <c r="G12" s="423">
        <f t="shared" si="0"/>
        <v>0</v>
      </c>
    </row>
    <row r="13" spans="2:9" ht="20.25" customHeight="1">
      <c r="B13" s="203" t="s">
        <v>55</v>
      </c>
      <c r="C13" s="140" t="s">
        <v>324</v>
      </c>
      <c r="D13" s="423">
        <v>0</v>
      </c>
      <c r="E13" s="423">
        <v>0</v>
      </c>
      <c r="F13" s="423">
        <v>0</v>
      </c>
      <c r="G13" s="423">
        <f t="shared" si="0"/>
        <v>0</v>
      </c>
    </row>
    <row r="14" spans="2:9" ht="23.25" customHeight="1">
      <c r="B14" s="203" t="s">
        <v>57</v>
      </c>
      <c r="C14" s="140" t="s">
        <v>325</v>
      </c>
      <c r="D14" s="423">
        <v>0</v>
      </c>
      <c r="E14" s="423">
        <v>0</v>
      </c>
      <c r="F14" s="423">
        <v>0</v>
      </c>
      <c r="G14" s="423">
        <f t="shared" si="0"/>
        <v>0</v>
      </c>
    </row>
    <row r="15" spans="2:9" ht="23.25" customHeight="1" thickBot="1">
      <c r="B15" s="161" t="s">
        <v>76</v>
      </c>
      <c r="C15" s="202" t="s">
        <v>326</v>
      </c>
      <c r="D15" s="423">
        <v>0</v>
      </c>
      <c r="E15" s="423">
        <v>0</v>
      </c>
      <c r="F15" s="423">
        <v>0</v>
      </c>
      <c r="G15" s="423">
        <f t="shared" si="0"/>
        <v>0</v>
      </c>
    </row>
    <row r="16" spans="2:9" ht="20.25" customHeight="1" thickBot="1">
      <c r="B16" s="512" t="s">
        <v>375</v>
      </c>
      <c r="C16" s="513"/>
      <c r="D16" s="424">
        <f>D9+D10+D13+D14+D15</f>
        <v>0</v>
      </c>
      <c r="E16" s="424">
        <f>E9+E10+E13+E14+E15</f>
        <v>0</v>
      </c>
      <c r="F16" s="424">
        <f>F9+F10+F13+F14+F15</f>
        <v>0</v>
      </c>
      <c r="G16" s="425">
        <f>G9+G10+G13+G14+G15</f>
        <v>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Emilia Szumlewicz</v>
      </c>
      <c r="D21" s="399" t="str">
        <f>'NAZWA JEDNOSTKI,SPORZĄDZIŁ,DATA'!I3</f>
        <v>2024.03.15</v>
      </c>
    </row>
    <row r="22" spans="2:4">
      <c r="C22" t="s">
        <v>454</v>
      </c>
      <c r="D22" s="432" t="s">
        <v>453</v>
      </c>
    </row>
    <row r="27" spans="2:4">
      <c r="C27" t="s">
        <v>458</v>
      </c>
    </row>
    <row r="28" spans="2:4">
      <c r="C28" t="s">
        <v>459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zoomScaleNormal="100" workbookViewId="0">
      <selection activeCell="E14" sqref="E14"/>
    </sheetView>
  </sheetViews>
  <sheetFormatPr defaultRowHeight="15"/>
  <cols>
    <col min="1" max="1" width="3.5703125" customWidth="1"/>
    <col min="2" max="2" width="5.28515625" customWidth="1"/>
    <col min="3" max="3" width="46.5703125" customWidth="1"/>
    <col min="4" max="4" width="30.7109375" customWidth="1"/>
    <col min="5" max="5" width="39" customWidth="1"/>
    <col min="7" max="7" width="33.140625" customWidth="1"/>
  </cols>
  <sheetData>
    <row r="1" spans="2:7" ht="21.95" customHeight="1">
      <c r="B1" s="453" t="str">
        <f>'NAZWA JEDNOSTKI,SPORZĄDZIŁ,DATA'!B3</f>
        <v>Zespół Szkół Rzemiosła</v>
      </c>
      <c r="C1" s="453"/>
    </row>
    <row r="2" spans="2:7" ht="21.95" customHeight="1">
      <c r="B2" s="453"/>
      <c r="C2" s="453"/>
    </row>
    <row r="4" spans="2:7" ht="15.75">
      <c r="B4" s="472" t="s">
        <v>430</v>
      </c>
      <c r="C4" s="517"/>
      <c r="D4" s="517"/>
      <c r="E4" s="517"/>
      <c r="F4" s="518"/>
      <c r="G4" s="518"/>
    </row>
    <row r="6" spans="2:7" ht="15.7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327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329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328</v>
      </c>
      <c r="D15" s="280">
        <v>0</v>
      </c>
      <c r="E15" s="263">
        <v>0</v>
      </c>
    </row>
    <row r="16" spans="2:7" ht="24" customHeight="1" thickBot="1">
      <c r="B16" s="130" t="s">
        <v>502</v>
      </c>
      <c r="C16" s="135" t="s">
        <v>503</v>
      </c>
      <c r="D16" s="278">
        <v>0</v>
      </c>
      <c r="E16" s="265">
        <v>0</v>
      </c>
    </row>
    <row r="17" spans="2:5" ht="26.25" customHeight="1" thickBot="1">
      <c r="B17" s="519" t="s">
        <v>375</v>
      </c>
      <c r="C17" s="520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Emilia Szumlewicz</v>
      </c>
      <c r="D21" s="399" t="str">
        <f>'NAZWA JEDNOSTKI,SPORZĄDZIŁ,DATA'!I3</f>
        <v>2024.03.15</v>
      </c>
    </row>
    <row r="22" spans="2:5">
      <c r="C22" t="s">
        <v>438</v>
      </c>
      <c r="D22" t="s">
        <v>147</v>
      </c>
    </row>
    <row r="27" spans="2:5">
      <c r="C27" t="s">
        <v>458</v>
      </c>
    </row>
    <row r="28" spans="2:5">
      <c r="C28" t="s">
        <v>459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4"/>
  <sheetViews>
    <sheetView zoomScaleNormal="100" workbookViewId="0">
      <selection activeCell="M13" sqref="M13"/>
    </sheetView>
  </sheetViews>
  <sheetFormatPr defaultRowHeight="15"/>
  <cols>
    <col min="1" max="1" width="6.5703125" customWidth="1"/>
    <col min="2" max="2" width="3.710937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53" t="str">
        <f>'NAZWA JEDNOSTKI,SPORZĄDZIŁ,DATA'!B3</f>
        <v>Zespół Szkół Rzemiosła</v>
      </c>
      <c r="C1" s="453"/>
    </row>
    <row r="2" spans="2:6" ht="21.95" customHeight="1">
      <c r="B2" s="453"/>
      <c r="C2" s="453"/>
    </row>
    <row r="4" spans="2:6" ht="15.75">
      <c r="B4" s="472" t="s">
        <v>388</v>
      </c>
      <c r="C4" s="517"/>
      <c r="D4" s="517"/>
      <c r="E4" s="517"/>
      <c r="F4" s="517"/>
    </row>
    <row r="6" spans="2:6" ht="15.75" thickBot="1"/>
    <row r="7" spans="2:6" ht="54.75" customHeight="1" thickBot="1">
      <c r="B7" s="119" t="s">
        <v>0</v>
      </c>
      <c r="C7" s="120" t="s">
        <v>71</v>
      </c>
      <c r="D7" s="147" t="s">
        <v>330</v>
      </c>
      <c r="E7" s="136" t="s">
        <v>2</v>
      </c>
      <c r="F7" s="134" t="s">
        <v>374</v>
      </c>
    </row>
    <row r="8" spans="2:6" ht="34.5" customHeight="1">
      <c r="B8" s="131" t="s">
        <v>11</v>
      </c>
      <c r="C8" s="118" t="s">
        <v>72</v>
      </c>
      <c r="D8" s="420" t="s">
        <v>504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0" t="s">
        <v>504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0" t="s">
        <v>504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0" t="s">
        <v>504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0" t="s">
        <v>504</v>
      </c>
      <c r="E12" s="266">
        <v>11104.27</v>
      </c>
      <c r="F12" s="263">
        <v>0</v>
      </c>
    </row>
    <row r="13" spans="2:6" ht="21.75" customHeight="1" thickBot="1">
      <c r="B13" s="479" t="s">
        <v>375</v>
      </c>
      <c r="C13" s="480"/>
      <c r="D13" s="389" t="s">
        <v>308</v>
      </c>
      <c r="E13" s="240">
        <f>E8+E9+E10+E11+E12</f>
        <v>11104.27</v>
      </c>
      <c r="F13" s="239">
        <f>F8+F9+F10+F11+F12</f>
        <v>0</v>
      </c>
    </row>
    <row r="17" spans="3:4">
      <c r="C17" t="str">
        <f>'NAZWA JEDNOSTKI,SPORZĄDZIŁ,DATA'!H3</f>
        <v>Emilia Szumlewicz</v>
      </c>
      <c r="D17" s="399" t="str">
        <f>'NAZWA JEDNOSTKI,SPORZĄDZIŁ,DATA'!I3</f>
        <v>2024.03.15</v>
      </c>
    </row>
    <row r="18" spans="3:4">
      <c r="C18" t="s">
        <v>438</v>
      </c>
      <c r="D18" t="s">
        <v>147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28515625" customWidth="1"/>
    <col min="5" max="5" width="20.85546875" customWidth="1"/>
    <col min="6" max="6" width="18.28515625" customWidth="1"/>
  </cols>
  <sheetData>
    <row r="1" spans="2:6" ht="21.95" customHeight="1">
      <c r="B1" s="453" t="str">
        <f>'NAZWA JEDNOSTKI,SPORZĄDZIŁ,DATA'!B3</f>
        <v>Zespół Szkół Rzemiosła</v>
      </c>
      <c r="C1" s="453"/>
    </row>
    <row r="2" spans="2:6" ht="21.95" customHeight="1">
      <c r="B2" s="453"/>
      <c r="C2" s="453"/>
    </row>
    <row r="4" spans="2:6" ht="15.75">
      <c r="B4" s="472" t="s">
        <v>389</v>
      </c>
      <c r="C4" s="517"/>
      <c r="D4" s="517"/>
    </row>
    <row r="5" spans="2:6" ht="15.75">
      <c r="B5" s="101"/>
    </row>
    <row r="7" spans="2:6" ht="15.75" thickBot="1"/>
    <row r="8" spans="2:6" ht="57.75" customHeight="1" thickBot="1">
      <c r="B8" s="132" t="s">
        <v>0</v>
      </c>
      <c r="C8" s="156" t="s">
        <v>77</v>
      </c>
      <c r="D8" s="147" t="s">
        <v>330</v>
      </c>
      <c r="E8" s="136" t="s">
        <v>373</v>
      </c>
      <c r="F8" s="134" t="s">
        <v>374</v>
      </c>
    </row>
    <row r="9" spans="2:6" ht="23.25" customHeight="1">
      <c r="B9" s="131" t="s">
        <v>11</v>
      </c>
      <c r="C9" s="118" t="s">
        <v>331</v>
      </c>
      <c r="D9" s="420" t="s">
        <v>505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332</v>
      </c>
      <c r="D10" s="420" t="s">
        <v>505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333</v>
      </c>
      <c r="D11" s="420" t="s">
        <v>505</v>
      </c>
      <c r="E11" s="266">
        <v>0</v>
      </c>
      <c r="F11" s="263">
        <v>0</v>
      </c>
    </row>
    <row r="12" spans="2:6" ht="27" customHeight="1" thickBot="1">
      <c r="B12" s="479" t="s">
        <v>368</v>
      </c>
      <c r="C12" s="480"/>
      <c r="D12" s="389" t="s">
        <v>308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Emilia Szumlewicz</v>
      </c>
      <c r="D16" s="399" t="str">
        <f>'NAZWA JEDNOSTKI,SPORZĄDZIŁ,DATA'!I3</f>
        <v>2024.03.15</v>
      </c>
    </row>
    <row r="17" spans="3:4">
      <c r="C17" t="s">
        <v>438</v>
      </c>
      <c r="D17" t="s">
        <v>460</v>
      </c>
    </row>
    <row r="22" spans="3:4">
      <c r="C22" t="s">
        <v>458</v>
      </c>
    </row>
    <row r="23" spans="3:4">
      <c r="C23" t="s">
        <v>459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4" width="25.5703125" customWidth="1"/>
    <col min="5" max="5" width="25.7109375" customWidth="1"/>
  </cols>
  <sheetData>
    <row r="1" spans="2:9" ht="21.95" customHeight="1">
      <c r="B1" s="453" t="str">
        <f>'NAZWA JEDNOSTKI,SPORZĄDZIŁ,DATA'!B3</f>
        <v>Zespół Szkół Rzemiosła</v>
      </c>
      <c r="C1" s="453"/>
    </row>
    <row r="2" spans="2:9" ht="21.95" customHeight="1">
      <c r="B2" s="453"/>
      <c r="C2" s="453"/>
    </row>
    <row r="4" spans="2:9" ht="15" customHeight="1">
      <c r="B4" s="506" t="s">
        <v>422</v>
      </c>
      <c r="C4" s="523"/>
      <c r="D4" s="523"/>
      <c r="E4" s="523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373</v>
      </c>
      <c r="E8" s="184" t="s">
        <v>374</v>
      </c>
    </row>
    <row r="9" spans="2:9" ht="32.25" customHeight="1">
      <c r="B9" s="160" t="s">
        <v>11</v>
      </c>
      <c r="C9" s="140" t="s">
        <v>335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334</v>
      </c>
      <c r="D10" s="298">
        <v>0</v>
      </c>
      <c r="E10" s="299">
        <v>0</v>
      </c>
    </row>
    <row r="11" spans="2:9" ht="26.25" customHeight="1" thickBot="1">
      <c r="B11" s="521" t="s">
        <v>365</v>
      </c>
      <c r="C11" s="522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Emilia Szumlewicz</v>
      </c>
      <c r="D15" s="399" t="str">
        <f>'NAZWA JEDNOSTKI,SPORZĄDZIŁ,DATA'!I3</f>
        <v>2024.03.15</v>
      </c>
    </row>
    <row r="16" spans="2:9">
      <c r="C16" t="s">
        <v>438</v>
      </c>
      <c r="D16" t="s">
        <v>147</v>
      </c>
    </row>
    <row r="21" spans="3:3">
      <c r="C21" t="s">
        <v>458</v>
      </c>
    </row>
    <row r="22" spans="3:3">
      <c r="C22" t="s">
        <v>459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2"/>
  <sheetViews>
    <sheetView zoomScaleNormal="100" workbookViewId="0">
      <selection activeCell="L9" sqref="L9"/>
    </sheetView>
  </sheetViews>
  <sheetFormatPr defaultRowHeight="15"/>
  <cols>
    <col min="2" max="2" width="5.42578125" customWidth="1"/>
    <col min="3" max="3" width="48.42578125" customWidth="1"/>
    <col min="4" max="4" width="38.28515625" customWidth="1"/>
  </cols>
  <sheetData>
    <row r="1" spans="2:5" ht="21.95" customHeight="1">
      <c r="B1" s="453" t="str">
        <f>'NAZWA JEDNOSTKI,SPORZĄDZIŁ,DATA'!B3</f>
        <v>Zespół Szkół Rzemiosła</v>
      </c>
      <c r="C1" s="453"/>
    </row>
    <row r="2" spans="2:5" ht="21.95" customHeight="1">
      <c r="B2" s="453"/>
      <c r="C2" s="453"/>
    </row>
    <row r="4" spans="2:5" ht="15.75">
      <c r="B4" s="472" t="s">
        <v>400</v>
      </c>
      <c r="C4" s="518"/>
      <c r="D4" s="518"/>
    </row>
    <row r="6" spans="2:5" ht="15.7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371</v>
      </c>
      <c r="D8" s="272">
        <v>89084.97</v>
      </c>
      <c r="E8" s="2"/>
    </row>
    <row r="9" spans="2:5" ht="28.5" customHeight="1">
      <c r="B9" s="196" t="s">
        <v>28</v>
      </c>
      <c r="C9" s="149" t="s">
        <v>372</v>
      </c>
      <c r="D9" s="272">
        <v>80198.37</v>
      </c>
      <c r="E9" s="2"/>
    </row>
    <row r="10" spans="2:5" ht="29.25" customHeight="1" thickBot="1">
      <c r="B10" s="196" t="s">
        <v>55</v>
      </c>
      <c r="C10" s="150" t="s">
        <v>487</v>
      </c>
      <c r="D10" s="272">
        <v>8683.56</v>
      </c>
      <c r="E10" s="2"/>
    </row>
    <row r="11" spans="2:5" ht="26.25" customHeight="1" thickBot="1">
      <c r="B11" s="524" t="s">
        <v>368</v>
      </c>
      <c r="C11" s="501"/>
      <c r="D11" s="241">
        <f>D8+D9+D10</f>
        <v>177966.9</v>
      </c>
      <c r="E11" s="2"/>
    </row>
    <row r="15" spans="2:5">
      <c r="C15" t="str">
        <f>'NAZWA JEDNOSTKI,SPORZĄDZIŁ,DATA'!H3</f>
        <v>Emilia Szumlewicz</v>
      </c>
      <c r="D15" s="399" t="str">
        <f>'NAZWA JEDNOSTKI,SPORZĄDZIŁ,DATA'!I3</f>
        <v>2024.03.15</v>
      </c>
    </row>
    <row r="16" spans="2:5">
      <c r="C16" t="s">
        <v>438</v>
      </c>
      <c r="D16" t="s">
        <v>147</v>
      </c>
    </row>
    <row r="21" spans="3:3">
      <c r="C21" t="s">
        <v>458</v>
      </c>
    </row>
    <row r="22" spans="3:3">
      <c r="C22" t="s">
        <v>459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F98"/>
  <sheetViews>
    <sheetView zoomScaleNormal="100" zoomScaleSheetLayoutView="100" workbookViewId="0">
      <selection activeCell="B96" sqref="B96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7109375" style="4" customWidth="1"/>
    <col min="4" max="16384" width="9.140625" style="4"/>
  </cols>
  <sheetData>
    <row r="3" spans="1:6" ht="15.75">
      <c r="B3" s="212" t="s">
        <v>433</v>
      </c>
    </row>
    <row r="4" spans="1:6" ht="15.75">
      <c r="A4" s="3"/>
      <c r="B4" s="199"/>
    </row>
    <row r="5" spans="1:6" ht="18.75">
      <c r="A5" s="460" t="s">
        <v>151</v>
      </c>
      <c r="B5" s="461"/>
    </row>
    <row r="6" spans="1:6" ht="15.75" thickBot="1">
      <c r="A6" s="5"/>
    </row>
    <row r="7" spans="1:6" ht="15" thickBot="1">
      <c r="A7" s="326" t="s">
        <v>36</v>
      </c>
      <c r="B7" s="328" t="s">
        <v>103</v>
      </c>
      <c r="E7" s="6"/>
    </row>
    <row r="8" spans="1:6" ht="15.75" thickBot="1">
      <c r="A8" s="327" t="s">
        <v>11</v>
      </c>
      <c r="B8" s="328"/>
    </row>
    <row r="9" spans="1:6" ht="15.75" thickBot="1">
      <c r="A9" s="327" t="s">
        <v>13</v>
      </c>
      <c r="B9" s="329" t="s">
        <v>104</v>
      </c>
    </row>
    <row r="10" spans="1:6" ht="15.75" thickBot="1">
      <c r="A10" s="327"/>
      <c r="B10" s="108" t="str">
        <f>'NAZWA JEDNOSTKI,SPORZĄDZIŁ,DATA'!B3</f>
        <v>Zespół Szkół Rzemiosła</v>
      </c>
    </row>
    <row r="11" spans="1:6" ht="15.75" thickBot="1">
      <c r="A11" s="327" t="s">
        <v>17</v>
      </c>
      <c r="B11" s="330" t="s">
        <v>105</v>
      </c>
      <c r="F11" s="6"/>
    </row>
    <row r="12" spans="1:6" ht="15.75" thickBot="1">
      <c r="A12" s="464"/>
      <c r="B12" s="329" t="s">
        <v>150</v>
      </c>
      <c r="F12" s="6"/>
    </row>
    <row r="13" spans="1:6" ht="18.75" customHeight="1" thickBot="1">
      <c r="A13" s="465"/>
      <c r="B13" s="180" t="s">
        <v>520</v>
      </c>
    </row>
    <row r="14" spans="1:6" ht="15.75" thickBot="1">
      <c r="A14" s="327" t="s">
        <v>18</v>
      </c>
      <c r="B14" s="330" t="s">
        <v>106</v>
      </c>
    </row>
    <row r="15" spans="1:6" ht="17.25" customHeight="1" thickBot="1">
      <c r="A15" s="464"/>
      <c r="B15" s="329" t="s">
        <v>150</v>
      </c>
    </row>
    <row r="16" spans="1:6" ht="18.75" customHeight="1" thickBot="1">
      <c r="A16" s="465"/>
      <c r="B16" s="180" t="s">
        <v>520</v>
      </c>
    </row>
    <row r="17" spans="1:2" ht="15.75" thickBot="1">
      <c r="A17" s="327" t="s">
        <v>20</v>
      </c>
      <c r="B17" s="330" t="s">
        <v>154</v>
      </c>
    </row>
    <row r="18" spans="1:2" ht="62.25" customHeight="1" thickBot="1">
      <c r="A18" s="109"/>
      <c r="B18" s="112" t="s">
        <v>521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510</v>
      </c>
    </row>
    <row r="21" spans="1:2" ht="31.5" customHeight="1" thickBot="1">
      <c r="A21" s="109" t="s">
        <v>55</v>
      </c>
      <c r="B21" s="112" t="s">
        <v>428</v>
      </c>
    </row>
    <row r="22" spans="1:2" ht="28.5" customHeight="1" thickBot="1">
      <c r="A22" s="109"/>
      <c r="B22" s="111" t="s">
        <v>457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62" t="s">
        <v>515</v>
      </c>
    </row>
    <row r="25" spans="1:2" ht="143.25" customHeight="1" thickBot="1">
      <c r="A25" s="109"/>
      <c r="B25" s="463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436</v>
      </c>
    </row>
    <row r="28" spans="1:2" ht="15" thickBot="1">
      <c r="A28" s="113" t="s">
        <v>50</v>
      </c>
      <c r="B28" s="110" t="s">
        <v>111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309</v>
      </c>
    </row>
    <row r="31" spans="1:2" ht="15.75" thickBot="1">
      <c r="A31" s="114"/>
      <c r="B31" s="112" t="s">
        <v>493</v>
      </c>
    </row>
    <row r="32" spans="1:2" ht="15.75" thickBot="1">
      <c r="A32" s="114"/>
      <c r="B32" s="112" t="s">
        <v>492</v>
      </c>
    </row>
    <row r="33" spans="1:2" ht="15.75" thickBot="1">
      <c r="A33" s="114"/>
      <c r="B33" s="112" t="s">
        <v>478</v>
      </c>
    </row>
    <row r="34" spans="1:2" ht="26.25" customHeight="1" thickBot="1">
      <c r="A34" s="114" t="s">
        <v>17</v>
      </c>
      <c r="B34" s="170" t="s">
        <v>112</v>
      </c>
    </row>
    <row r="35" spans="1:2" ht="30.75" thickBot="1">
      <c r="A35" s="114"/>
      <c r="B35" s="112" t="s">
        <v>362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346</v>
      </c>
    </row>
    <row r="38" spans="1:2" ht="20.25" customHeight="1" thickBot="1">
      <c r="A38" s="114" t="s">
        <v>20</v>
      </c>
      <c r="B38" s="112" t="s">
        <v>114</v>
      </c>
    </row>
    <row r="39" spans="1:2" ht="15.75" thickBot="1">
      <c r="A39" s="114"/>
      <c r="B39" s="112" t="s">
        <v>347</v>
      </c>
    </row>
    <row r="40" spans="1:2" ht="44.25" customHeight="1" thickBot="1">
      <c r="A40" s="114" t="s">
        <v>22</v>
      </c>
      <c r="B40" s="112" t="s">
        <v>115</v>
      </c>
    </row>
    <row r="41" spans="1:2" ht="15.75" thickBot="1">
      <c r="A41" s="114"/>
      <c r="B41" s="112" t="s">
        <v>348</v>
      </c>
    </row>
    <row r="42" spans="1:2" ht="29.25" customHeight="1" thickBot="1">
      <c r="A42" s="114" t="s">
        <v>116</v>
      </c>
      <c r="B42" s="112" t="s">
        <v>117</v>
      </c>
    </row>
    <row r="43" spans="1:2" ht="15.75" thickBot="1">
      <c r="A43" s="114"/>
      <c r="B43" s="112" t="s">
        <v>349</v>
      </c>
    </row>
    <row r="44" spans="1:2" ht="38.25" customHeight="1" thickBot="1">
      <c r="A44" s="114" t="s">
        <v>118</v>
      </c>
      <c r="B44" s="112" t="s">
        <v>342</v>
      </c>
    </row>
    <row r="45" spans="1:2" ht="15.75" thickBot="1">
      <c r="A45" s="114"/>
      <c r="B45" s="112" t="s">
        <v>350</v>
      </c>
    </row>
    <row r="46" spans="1:2" ht="27" customHeight="1" thickBot="1">
      <c r="A46" s="114" t="s">
        <v>119</v>
      </c>
      <c r="B46" s="112" t="s">
        <v>120</v>
      </c>
    </row>
    <row r="47" spans="1:2" ht="15.75" thickBot="1">
      <c r="A47" s="114"/>
      <c r="B47" s="112" t="s">
        <v>351</v>
      </c>
    </row>
    <row r="48" spans="1:2" ht="34.5" customHeight="1" thickBot="1">
      <c r="A48" s="114" t="s">
        <v>121</v>
      </c>
      <c r="B48" s="112" t="s">
        <v>424</v>
      </c>
    </row>
    <row r="49" spans="1:2" ht="24.75" customHeight="1" thickBot="1">
      <c r="A49" s="115" t="s">
        <v>122</v>
      </c>
      <c r="B49" s="112" t="s">
        <v>68</v>
      </c>
    </row>
    <row r="50" spans="1:2" ht="15.75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5.75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5.75" thickBot="1">
      <c r="A54" s="114"/>
      <c r="B54" s="112" t="s">
        <v>352</v>
      </c>
    </row>
    <row r="55" spans="1:2" ht="39" customHeight="1" thickBot="1">
      <c r="A55" s="114" t="s">
        <v>126</v>
      </c>
      <c r="B55" s="112" t="s">
        <v>155</v>
      </c>
    </row>
    <row r="56" spans="1:2" ht="15.75" thickBot="1">
      <c r="A56" s="114"/>
      <c r="B56" s="112" t="s">
        <v>353</v>
      </c>
    </row>
    <row r="57" spans="1:2" ht="34.5" customHeight="1" thickBot="1">
      <c r="A57" s="114" t="s">
        <v>127</v>
      </c>
      <c r="B57" s="112" t="s">
        <v>128</v>
      </c>
    </row>
    <row r="58" spans="1:2" ht="15.75" thickBot="1">
      <c r="A58" s="114"/>
      <c r="B58" s="112" t="s">
        <v>354</v>
      </c>
    </row>
    <row r="59" spans="1:2" ht="36" customHeight="1" thickBot="1">
      <c r="A59" s="114" t="s">
        <v>129</v>
      </c>
      <c r="B59" s="112" t="s">
        <v>130</v>
      </c>
    </row>
    <row r="60" spans="1:2" ht="15.75" thickBot="1">
      <c r="A60" s="114"/>
      <c r="B60" s="112" t="s">
        <v>355</v>
      </c>
    </row>
    <row r="61" spans="1:2" ht="37.5" customHeight="1" thickBot="1">
      <c r="A61" s="114" t="s">
        <v>131</v>
      </c>
      <c r="B61" s="112" t="s">
        <v>132</v>
      </c>
    </row>
    <row r="62" spans="1:2" ht="15.75" thickBot="1">
      <c r="A62" s="114"/>
      <c r="B62" s="112" t="s">
        <v>494</v>
      </c>
    </row>
    <row r="63" spans="1:2" ht="15.75" thickBot="1">
      <c r="A63" s="114"/>
      <c r="B63" s="112" t="s">
        <v>495</v>
      </c>
    </row>
    <row r="64" spans="1:2" ht="24" customHeight="1" thickBot="1">
      <c r="A64" s="114" t="s">
        <v>133</v>
      </c>
      <c r="B64" s="112" t="s">
        <v>134</v>
      </c>
    </row>
    <row r="65" spans="1:2" ht="15.75" thickBot="1">
      <c r="A65" s="114"/>
      <c r="B65" s="112" t="s">
        <v>356</v>
      </c>
    </row>
    <row r="66" spans="1:2" ht="20.25" customHeight="1" thickBot="1">
      <c r="A66" s="114" t="s">
        <v>135</v>
      </c>
      <c r="B66" s="112" t="s">
        <v>136</v>
      </c>
    </row>
    <row r="67" spans="1:2" ht="15.75" thickBot="1">
      <c r="A67" s="114"/>
      <c r="B67" s="112" t="s">
        <v>357</v>
      </c>
    </row>
    <row r="68" spans="1:2" ht="15.75" thickBot="1">
      <c r="A68" s="109" t="s">
        <v>137</v>
      </c>
      <c r="B68" s="111" t="s">
        <v>110</v>
      </c>
    </row>
    <row r="69" spans="1:2" ht="15.75" thickBot="1">
      <c r="A69" s="109"/>
      <c r="B69" s="111"/>
    </row>
    <row r="70" spans="1:2" ht="15.75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5.75" thickBot="1">
      <c r="A72" s="114"/>
      <c r="B72" s="112" t="s">
        <v>358</v>
      </c>
    </row>
    <row r="73" spans="1:2" ht="39.75" customHeight="1" thickBot="1">
      <c r="A73" s="116" t="s">
        <v>139</v>
      </c>
      <c r="B73" s="179" t="s">
        <v>140</v>
      </c>
    </row>
    <row r="74" spans="1:2" ht="15.75" thickBot="1">
      <c r="A74" s="114"/>
      <c r="B74" s="112" t="s">
        <v>359</v>
      </c>
    </row>
    <row r="75" spans="1:2" ht="38.25" customHeight="1" thickBot="1">
      <c r="A75" s="116" t="s">
        <v>141</v>
      </c>
      <c r="B75" s="179" t="s">
        <v>142</v>
      </c>
    </row>
    <row r="76" spans="1:2" ht="15.75" thickBot="1">
      <c r="A76" s="114"/>
      <c r="B76" s="112" t="s">
        <v>360</v>
      </c>
    </row>
    <row r="77" spans="1:2" ht="51" customHeight="1" thickBot="1">
      <c r="A77" s="114" t="s">
        <v>143</v>
      </c>
      <c r="B77" s="112" t="s">
        <v>144</v>
      </c>
    </row>
    <row r="78" spans="1:2" ht="15.75" thickBot="1">
      <c r="A78" s="114"/>
      <c r="B78" s="112" t="s">
        <v>152</v>
      </c>
    </row>
    <row r="79" spans="1:2" ht="15.75" thickBot="1">
      <c r="A79" s="109" t="s">
        <v>145</v>
      </c>
      <c r="B79" s="111" t="s">
        <v>299</v>
      </c>
    </row>
    <row r="80" spans="1:2" ht="15.75" thickBot="1">
      <c r="A80" s="109"/>
      <c r="B80" s="112" t="s">
        <v>496</v>
      </c>
    </row>
    <row r="81" spans="1:3" ht="38.25" customHeight="1" thickBot="1">
      <c r="A81" s="114" t="s">
        <v>55</v>
      </c>
      <c r="B81" s="112" t="s">
        <v>146</v>
      </c>
    </row>
    <row r="82" spans="1:3" ht="15.75" thickBot="1">
      <c r="A82" s="116"/>
      <c r="B82" s="112" t="s">
        <v>361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8"/>
    </row>
    <row r="95" spans="1:3" ht="15">
      <c r="A95" s="117"/>
      <c r="B95" s="117"/>
    </row>
    <row r="96" spans="1:3">
      <c r="A96" s="7"/>
      <c r="B96" s="307" t="s">
        <v>522</v>
      </c>
      <c r="C96" s="177"/>
    </row>
    <row r="97" spans="1:3">
      <c r="A97" s="8"/>
      <c r="B97" s="439" t="s">
        <v>509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7109375" customWidth="1"/>
    <col min="7" max="7" width="14.42578125" customWidth="1"/>
    <col min="8" max="8" width="16.7109375" customWidth="1"/>
  </cols>
  <sheetData>
    <row r="1" spans="2:8" ht="21.95" customHeight="1">
      <c r="B1" s="453" t="str">
        <f>'NAZWA JEDNOSTKI,SPORZĄDZIŁ,DATA'!B3</f>
        <v>Zespół Szkół Rzemiosła</v>
      </c>
      <c r="C1" s="453"/>
    </row>
    <row r="2" spans="2:8" ht="21.95" customHeight="1">
      <c r="B2" s="453"/>
      <c r="C2" s="453"/>
    </row>
    <row r="4" spans="2:8" ht="15.75">
      <c r="B4" s="472" t="s">
        <v>390</v>
      </c>
      <c r="C4" s="472"/>
      <c r="D4" s="472"/>
      <c r="E4" s="472"/>
      <c r="F4" s="472"/>
      <c r="G4" s="472"/>
      <c r="H4" s="472"/>
    </row>
    <row r="6" spans="2:8" ht="15.75" thickBot="1"/>
    <row r="7" spans="2:8" ht="66.75" customHeight="1" thickBot="1">
      <c r="B7" s="119" t="s">
        <v>0</v>
      </c>
      <c r="C7" s="120" t="s">
        <v>51</v>
      </c>
      <c r="D7" s="395" t="s">
        <v>31</v>
      </c>
      <c r="E7" s="198" t="s">
        <v>32</v>
      </c>
      <c r="F7" s="120" t="s">
        <v>33</v>
      </c>
      <c r="G7" s="133" t="s">
        <v>34</v>
      </c>
      <c r="H7" s="396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Emilia Szumlewicz</v>
      </c>
      <c r="D17" s="399" t="str">
        <f>'NAZWA JEDNOSTKI,SPORZĄDZIŁ,DATA'!I3</f>
        <v>2024.03.15</v>
      </c>
    </row>
    <row r="18" spans="3:5">
      <c r="C18" t="s">
        <v>454</v>
      </c>
      <c r="D18" t="s">
        <v>453</v>
      </c>
    </row>
    <row r="20" spans="3:5">
      <c r="E20" s="335"/>
    </row>
    <row r="23" spans="3:5">
      <c r="C23" t="s">
        <v>458</v>
      </c>
    </row>
    <row r="24" spans="3:5">
      <c r="C24" t="s">
        <v>459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28515625" customWidth="1"/>
    <col min="3" max="3" width="31.42578125" customWidth="1"/>
  </cols>
  <sheetData>
    <row r="1" spans="2:5" ht="21.95" customHeight="1">
      <c r="B1" s="453" t="str">
        <f>'NAZWA JEDNOSTKI,SPORZĄDZIŁ,DATA'!B3</f>
        <v>Zespół Szkół Rzemiosła</v>
      </c>
      <c r="C1" s="453"/>
    </row>
    <row r="2" spans="2:5" ht="21.95" customHeight="1">
      <c r="B2" s="453"/>
      <c r="C2" s="453"/>
    </row>
    <row r="4" spans="2:5" ht="15.75">
      <c r="B4" s="172" t="s">
        <v>391</v>
      </c>
      <c r="C4" s="172"/>
      <c r="D4" s="173"/>
    </row>
    <row r="6" spans="2:5" ht="15.75" thickBot="1"/>
    <row r="7" spans="2:5" ht="40.5" customHeight="1" thickBot="1">
      <c r="B7" s="434" t="s">
        <v>78</v>
      </c>
      <c r="C7" s="185" t="s">
        <v>506</v>
      </c>
    </row>
    <row r="8" spans="2:5" ht="38.25" customHeight="1">
      <c r="B8" s="435" t="s">
        <v>508</v>
      </c>
      <c r="C8" s="219"/>
    </row>
    <row r="9" spans="2:5" ht="16.5" customHeight="1">
      <c r="B9" s="435" t="s">
        <v>507</v>
      </c>
      <c r="C9" s="219"/>
    </row>
    <row r="10" spans="2:5" ht="27.75" customHeight="1">
      <c r="B10" s="436" t="s">
        <v>336</v>
      </c>
      <c r="C10" s="220"/>
    </row>
    <row r="11" spans="2:5" ht="33" customHeight="1" thickBot="1">
      <c r="B11" s="437" t="s">
        <v>337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Emilia Szumlewicz</v>
      </c>
      <c r="C15" s="399" t="str">
        <f>'NAZWA JEDNOSTKI,SPORZĄDZIŁ,DATA'!I3</f>
        <v>2024.03.15</v>
      </c>
    </row>
    <row r="16" spans="2:5">
      <c r="B16" t="s">
        <v>461</v>
      </c>
      <c r="C16" t="s">
        <v>147</v>
      </c>
    </row>
    <row r="22" spans="2:2">
      <c r="B22" t="s">
        <v>458</v>
      </c>
    </row>
    <row r="23" spans="2:2">
      <c r="B23" t="s">
        <v>459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zoomScaleNormal="100" workbookViewId="0">
      <selection activeCell="F11" sqref="F11"/>
    </sheetView>
  </sheetViews>
  <sheetFormatPr defaultRowHeight="15"/>
  <cols>
    <col min="1" max="1" width="7.285156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7109375" customWidth="1"/>
  </cols>
  <sheetData>
    <row r="1" spans="2:9" ht="21.95" customHeight="1">
      <c r="C1" s="453" t="str">
        <f>'NAZWA JEDNOSTKI,SPORZĄDZIŁ,DATA'!B3</f>
        <v>Zespół Szkół Rzemiosła</v>
      </c>
      <c r="E1" s="101"/>
    </row>
    <row r="2" spans="2:9" ht="21.95" customHeight="1">
      <c r="C2" s="453"/>
    </row>
    <row r="5" spans="2:9" ht="15.75">
      <c r="B5" s="472" t="s">
        <v>392</v>
      </c>
      <c r="C5" s="472"/>
      <c r="D5" s="472"/>
      <c r="E5" s="472"/>
      <c r="F5" s="472"/>
      <c r="G5" s="173"/>
      <c r="H5" s="173"/>
      <c r="I5" s="173"/>
    </row>
    <row r="8" spans="2:9" ht="15.75" thickBot="1"/>
    <row r="9" spans="2:9" ht="34.5" customHeight="1" thickBot="1">
      <c r="B9" s="132" t="s">
        <v>0</v>
      </c>
      <c r="C9" s="133" t="s">
        <v>78</v>
      </c>
      <c r="D9" s="480" t="s">
        <v>488</v>
      </c>
      <c r="E9" s="525"/>
      <c r="F9" s="134" t="s">
        <v>489</v>
      </c>
    </row>
    <row r="10" spans="2:9" ht="37.5" customHeight="1">
      <c r="B10" s="175" t="s">
        <v>11</v>
      </c>
      <c r="C10" s="377" t="s">
        <v>338</v>
      </c>
      <c r="D10" s="526">
        <v>0</v>
      </c>
      <c r="E10" s="527"/>
      <c r="F10" s="378">
        <v>0</v>
      </c>
    </row>
    <row r="11" spans="2:9" ht="37.5" customHeight="1" thickBot="1">
      <c r="B11" s="176" t="s">
        <v>28</v>
      </c>
      <c r="C11" s="162" t="s">
        <v>345</v>
      </c>
      <c r="D11" s="528">
        <v>0</v>
      </c>
      <c r="E11" s="529"/>
      <c r="F11" s="214">
        <v>0</v>
      </c>
    </row>
    <row r="16" spans="2:9">
      <c r="C16" t="str">
        <f>'NAZWA JEDNOSTKI,SPORZĄDZIŁ,DATA'!H3</f>
        <v>Emilia Szumlewicz</v>
      </c>
      <c r="D16" s="399" t="str">
        <f>'NAZWA JEDNOSTKI,SPORZĄDZIŁ,DATA'!I3</f>
        <v>2024.03.15</v>
      </c>
    </row>
    <row r="17" spans="3:4">
      <c r="C17" t="s">
        <v>462</v>
      </c>
      <c r="D17" t="s">
        <v>463</v>
      </c>
    </row>
    <row r="22" spans="3:4">
      <c r="C22" t="s">
        <v>458</v>
      </c>
    </row>
    <row r="23" spans="3:4">
      <c r="C23" t="s">
        <v>459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zoomScaleNormal="100" workbookViewId="0">
      <selection activeCell="G7" sqref="G7"/>
    </sheetView>
  </sheetViews>
  <sheetFormatPr defaultRowHeight="15"/>
  <cols>
    <col min="1" max="1" width="12.7109375" customWidth="1"/>
    <col min="2" max="2" width="52" customWidth="1"/>
    <col min="3" max="3" width="25.42578125" customWidth="1"/>
  </cols>
  <sheetData>
    <row r="1" spans="1:3" ht="21.95" customHeight="1">
      <c r="A1" s="453" t="str">
        <f>'NAZWA JEDNOSTKI,SPORZĄDZIŁ,DATA'!B3</f>
        <v>Zespół Szkół Rzemiosła</v>
      </c>
      <c r="B1" s="453"/>
    </row>
    <row r="2" spans="1:3" ht="21.95" customHeight="1">
      <c r="A2" s="453"/>
      <c r="B2" s="453"/>
    </row>
    <row r="4" spans="1:3" ht="15.75">
      <c r="A4" s="472" t="s">
        <v>490</v>
      </c>
      <c r="B4" s="472"/>
      <c r="C4" s="472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0</v>
      </c>
      <c r="B8" s="133" t="s">
        <v>78</v>
      </c>
      <c r="C8" s="134" t="s">
        <v>279</v>
      </c>
    </row>
    <row r="9" spans="1:3" ht="24.75" customHeight="1" thickBot="1">
      <c r="A9" s="131" t="s">
        <v>11</v>
      </c>
      <c r="B9" s="234" t="s">
        <v>300</v>
      </c>
      <c r="C9" s="257">
        <f>C10</f>
        <v>0</v>
      </c>
    </row>
    <row r="10" spans="1:3" ht="24" customHeight="1" thickBot="1">
      <c r="A10" s="104" t="s">
        <v>13</v>
      </c>
      <c r="B10" s="99" t="s">
        <v>301</v>
      </c>
      <c r="C10" s="215">
        <v>0</v>
      </c>
    </row>
    <row r="11" spans="1:3" ht="24" customHeight="1" thickBot="1">
      <c r="A11" s="104" t="s">
        <v>28</v>
      </c>
      <c r="B11" s="236" t="s">
        <v>305</v>
      </c>
      <c r="C11" s="256">
        <f>C12+C13+C14+C15</f>
        <v>0</v>
      </c>
    </row>
    <row r="12" spans="1:3" ht="33" customHeight="1">
      <c r="A12" s="104" t="s">
        <v>97</v>
      </c>
      <c r="B12" s="99" t="s">
        <v>304</v>
      </c>
      <c r="C12" s="213">
        <v>0</v>
      </c>
    </row>
    <row r="13" spans="1:3" ht="31.5" customHeight="1">
      <c r="A13" s="104" t="s">
        <v>139</v>
      </c>
      <c r="B13" s="150" t="s">
        <v>303</v>
      </c>
      <c r="C13" s="213">
        <v>0</v>
      </c>
    </row>
    <row r="14" spans="1:3" ht="34.5" customHeight="1">
      <c r="A14" s="130" t="s">
        <v>141</v>
      </c>
      <c r="B14" s="99" t="s">
        <v>302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75">
      <c r="A17" s="530"/>
      <c r="B17" s="531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Emilia Szumlewicz</v>
      </c>
      <c r="C20" s="399" t="str">
        <f>'NAZWA JEDNOSTKI,SPORZĄDZIŁ,DATA'!I3</f>
        <v>2024.03.15</v>
      </c>
    </row>
    <row r="21" spans="1:3" ht="13.5" customHeight="1">
      <c r="B21" t="s">
        <v>456</v>
      </c>
      <c r="C21" t="s">
        <v>464</v>
      </c>
    </row>
    <row r="26" spans="1:3">
      <c r="B26" t="s">
        <v>458</v>
      </c>
    </row>
    <row r="27" spans="1:3">
      <c r="B27" t="s">
        <v>459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zoomScaleNormal="100" workbookViewId="0">
      <selection activeCell="K21" sqref="K21"/>
    </sheetView>
  </sheetViews>
  <sheetFormatPr defaultColWidth="9.140625" defaultRowHeight="12.75"/>
  <cols>
    <col min="1" max="1" width="9.140625" style="12"/>
    <col min="2" max="2" width="10.140625" style="12" customWidth="1"/>
    <col min="3" max="3" width="12.285156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39" t="str">
        <f>'NAZWA JEDNOSTKI,SPORZĄDZIŁ,DATA'!B3</f>
        <v>Zespół Szkół Rzemiosła</v>
      </c>
      <c r="B1" s="539"/>
      <c r="C1" s="539"/>
      <c r="D1" s="539"/>
      <c r="E1" s="10"/>
      <c r="F1" s="10"/>
      <c r="G1" s="533" t="s">
        <v>167</v>
      </c>
      <c r="H1" s="533"/>
      <c r="I1" s="533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39"/>
      <c r="B2" s="539"/>
      <c r="C2" s="539"/>
      <c r="D2" s="539"/>
      <c r="E2" s="10"/>
      <c r="F2" s="10"/>
      <c r="G2" s="533" t="s">
        <v>153</v>
      </c>
      <c r="H2" s="533"/>
      <c r="I2" s="533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34" t="s">
        <v>455</v>
      </c>
      <c r="B6" s="534"/>
      <c r="C6" s="534"/>
      <c r="D6" s="534"/>
      <c r="E6" s="534"/>
      <c r="F6" s="534"/>
      <c r="G6" s="534"/>
      <c r="H6" s="534"/>
      <c r="I6" s="534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35" t="s">
        <v>156</v>
      </c>
      <c r="B7" s="535"/>
      <c r="C7" s="535"/>
      <c r="D7" s="535"/>
      <c r="E7" s="535"/>
      <c r="F7" s="535"/>
      <c r="G7" s="535"/>
      <c r="H7" s="535"/>
      <c r="I7" s="535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6"/>
      <c r="B8" s="536"/>
      <c r="C8" s="536"/>
      <c r="D8" s="536"/>
      <c r="E8" s="536"/>
      <c r="F8" s="536"/>
      <c r="G8" s="536"/>
      <c r="H8" s="536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32" t="s">
        <v>511</v>
      </c>
      <c r="B10" s="532"/>
      <c r="C10" s="532"/>
      <c r="D10" s="532"/>
      <c r="E10" s="532"/>
      <c r="F10" s="532"/>
      <c r="G10" s="532"/>
      <c r="H10" s="532"/>
      <c r="I10" s="532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7" t="s">
        <v>158</v>
      </c>
      <c r="B11" s="537"/>
      <c r="C11" s="537"/>
      <c r="D11" s="537"/>
      <c r="E11" s="537"/>
      <c r="F11" s="537"/>
      <c r="G11" s="537"/>
      <c r="H11" s="537"/>
      <c r="I11" s="537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33" t="s">
        <v>159</v>
      </c>
      <c r="B12" s="533"/>
      <c r="C12" s="533"/>
      <c r="D12" s="533"/>
      <c r="E12" s="533"/>
      <c r="F12" s="533"/>
      <c r="G12" s="533"/>
      <c r="H12" s="533"/>
      <c r="I12" s="533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8" t="s">
        <v>160</v>
      </c>
      <c r="B13" s="538"/>
      <c r="C13" s="538"/>
      <c r="D13" s="538"/>
      <c r="E13" s="538"/>
      <c r="F13" s="538"/>
      <c r="G13" s="538"/>
      <c r="H13" s="538"/>
      <c r="I13" s="538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295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32" t="s">
        <v>163</v>
      </c>
      <c r="B17" s="532"/>
      <c r="C17" s="532"/>
      <c r="D17" s="532"/>
      <c r="E17" s="532"/>
      <c r="F17" s="532"/>
      <c r="G17" s="532"/>
      <c r="H17" s="532"/>
      <c r="I17" s="532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32" t="s">
        <v>164</v>
      </c>
      <c r="B18" s="532"/>
      <c r="C18" s="532"/>
      <c r="D18" s="532"/>
      <c r="E18" s="532"/>
      <c r="F18" s="532"/>
      <c r="G18" s="532"/>
      <c r="H18" s="532"/>
      <c r="I18" s="532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32" t="s">
        <v>165</v>
      </c>
      <c r="B19" s="532"/>
      <c r="C19" s="532"/>
      <c r="D19" s="532"/>
      <c r="E19" s="532"/>
      <c r="F19" s="532"/>
      <c r="G19" s="532"/>
      <c r="H19" s="532"/>
      <c r="I19" s="532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33"/>
      <c r="B20" s="533"/>
      <c r="C20" s="533"/>
      <c r="D20" s="533"/>
      <c r="E20" s="533"/>
      <c r="F20" s="533"/>
      <c r="G20" s="533"/>
      <c r="H20" s="533"/>
      <c r="I20" s="533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41" t="str">
        <f>'NAZWA JEDNOSTKI,SPORZĄDZIŁ,DATA'!I3</f>
        <v>2024.03.15</v>
      </c>
      <c r="E21" s="535"/>
      <c r="F21" s="535" t="s">
        <v>465</v>
      </c>
      <c r="G21" s="535"/>
      <c r="H21" s="535"/>
      <c r="I21" s="535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5" t="s">
        <v>491</v>
      </c>
      <c r="B22" s="535"/>
      <c r="C22" s="535"/>
      <c r="D22" s="535" t="s">
        <v>378</v>
      </c>
      <c r="E22" s="535"/>
      <c r="F22" s="540" t="s">
        <v>514</v>
      </c>
      <c r="G22" s="540"/>
      <c r="H22" s="540"/>
      <c r="I22" s="540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42"/>
      <c r="C24" s="542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/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/>
    </row>
    <row r="29" spans="1:23" ht="15">
      <c r="B29"/>
    </row>
  </sheetData>
  <mergeCells count="20">
    <mergeCell ref="F22:I22"/>
    <mergeCell ref="D21:E21"/>
    <mergeCell ref="F21:I21"/>
    <mergeCell ref="B24:C24"/>
    <mergeCell ref="A20:I20"/>
    <mergeCell ref="A22:C22"/>
    <mergeCell ref="D22:E22"/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</mergeCells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3"/>
  <sheetViews>
    <sheetView topLeftCell="A13" zoomScaleNormal="100" zoomScaleSheetLayoutView="100" workbookViewId="0">
      <selection activeCell="F37" sqref="F37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285156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39" t="str">
        <f>'NAZWA JEDNOSTKI,SPORZĄDZIŁ,DATA'!B3</f>
        <v>Zespół Szkół Rzemiosła</v>
      </c>
      <c r="C1" s="18"/>
      <c r="D1" s="18"/>
      <c r="E1" s="10"/>
      <c r="F1" s="418" t="s">
        <v>204</v>
      </c>
      <c r="G1" s="19"/>
    </row>
    <row r="2" spans="1:13" ht="21.95" customHeight="1">
      <c r="B2" s="539"/>
      <c r="C2" s="21"/>
      <c r="D2" s="22" t="s">
        <v>168</v>
      </c>
      <c r="E2" s="22"/>
      <c r="F2" s="419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71" t="s">
        <v>169</v>
      </c>
      <c r="B5" s="571"/>
      <c r="C5" s="571"/>
      <c r="D5" s="571"/>
      <c r="E5" s="571"/>
      <c r="F5" s="571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72"/>
      <c r="B7" s="572"/>
      <c r="C7" s="572"/>
      <c r="D7" s="572"/>
      <c r="E7" s="572"/>
      <c r="F7" s="572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73" t="s">
        <v>0</v>
      </c>
      <c r="B10" s="574" t="s">
        <v>170</v>
      </c>
      <c r="C10" s="575" t="s">
        <v>171</v>
      </c>
      <c r="D10" s="574"/>
      <c r="E10" s="574"/>
      <c r="F10" s="575" t="s">
        <v>172</v>
      </c>
      <c r="G10" s="567"/>
      <c r="H10" s="567"/>
      <c r="I10" s="567"/>
      <c r="J10" s="567"/>
      <c r="K10" s="577"/>
      <c r="L10" s="577"/>
      <c r="M10" s="567"/>
    </row>
    <row r="11" spans="1:13">
      <c r="A11" s="573"/>
      <c r="B11" s="574"/>
      <c r="C11" s="574"/>
      <c r="D11" s="574"/>
      <c r="E11" s="574"/>
      <c r="F11" s="574"/>
      <c r="G11" s="576"/>
      <c r="H11" s="576"/>
      <c r="I11" s="576"/>
      <c r="J11" s="576"/>
      <c r="K11" s="577"/>
      <c r="L11" s="576"/>
      <c r="M11" s="576"/>
    </row>
    <row r="12" spans="1:13" ht="9" customHeight="1">
      <c r="A12" s="573"/>
      <c r="B12" s="574"/>
      <c r="C12" s="574"/>
      <c r="D12" s="574"/>
      <c r="E12" s="574"/>
      <c r="F12" s="574"/>
      <c r="G12" s="576"/>
      <c r="H12" s="576"/>
      <c r="I12" s="576"/>
      <c r="J12" s="576"/>
      <c r="K12" s="577"/>
      <c r="L12" s="576"/>
      <c r="M12" s="576"/>
    </row>
    <row r="13" spans="1:13" ht="13.5">
      <c r="A13" s="34">
        <v>1</v>
      </c>
      <c r="B13" s="32" t="s">
        <v>24</v>
      </c>
      <c r="C13" s="546" t="s">
        <v>472</v>
      </c>
      <c r="D13" s="547"/>
      <c r="E13" s="548"/>
      <c r="F13" s="444">
        <v>45291</v>
      </c>
      <c r="G13" s="562"/>
      <c r="H13" s="562"/>
      <c r="I13" s="562"/>
      <c r="J13" s="562"/>
      <c r="K13" s="33"/>
      <c r="L13" s="557"/>
      <c r="M13" s="557"/>
    </row>
    <row r="14" spans="1:13" ht="13.5">
      <c r="A14" s="34">
        <v>2</v>
      </c>
      <c r="B14" s="32" t="s">
        <v>14</v>
      </c>
      <c r="C14" s="546" t="s">
        <v>472</v>
      </c>
      <c r="D14" s="547"/>
      <c r="E14" s="548"/>
      <c r="F14" s="445">
        <v>45291</v>
      </c>
      <c r="G14" s="563"/>
      <c r="H14" s="563"/>
      <c r="I14" s="563"/>
      <c r="J14" s="563"/>
      <c r="K14" s="35"/>
      <c r="L14" s="559"/>
      <c r="M14" s="559"/>
    </row>
    <row r="15" spans="1:13" ht="25.5">
      <c r="A15" s="34">
        <v>3</v>
      </c>
      <c r="B15" s="103" t="s">
        <v>296</v>
      </c>
      <c r="C15" s="552" t="s">
        <v>308</v>
      </c>
      <c r="D15" s="553"/>
      <c r="E15" s="554"/>
      <c r="F15" s="416" t="s">
        <v>308</v>
      </c>
      <c r="G15" s="102"/>
      <c r="H15" s="102"/>
      <c r="I15" s="102"/>
      <c r="J15" s="102"/>
      <c r="K15" s="35"/>
      <c r="L15" s="35"/>
      <c r="M15" s="35"/>
    </row>
    <row r="16" spans="1:13" ht="13.5">
      <c r="A16" s="34">
        <v>4</v>
      </c>
      <c r="B16" s="32" t="s">
        <v>173</v>
      </c>
      <c r="C16" s="546" t="s">
        <v>523</v>
      </c>
      <c r="D16" s="547"/>
      <c r="E16" s="548"/>
      <c r="F16" s="445" t="s">
        <v>525</v>
      </c>
      <c r="G16" s="562"/>
      <c r="H16" s="563"/>
      <c r="I16" s="563"/>
      <c r="J16" s="563"/>
      <c r="K16" s="33"/>
      <c r="L16" s="557"/>
      <c r="M16" s="557"/>
    </row>
    <row r="17" spans="1:13" ht="13.5">
      <c r="A17" s="34">
        <v>5</v>
      </c>
      <c r="B17" s="32" t="s">
        <v>19</v>
      </c>
      <c r="C17" s="546" t="s">
        <v>523</v>
      </c>
      <c r="D17" s="547"/>
      <c r="E17" s="548"/>
      <c r="F17" s="445" t="s">
        <v>525</v>
      </c>
      <c r="G17" s="562"/>
      <c r="H17" s="563"/>
      <c r="I17" s="563"/>
      <c r="J17" s="563"/>
      <c r="K17" s="33"/>
      <c r="L17" s="557"/>
      <c r="M17" s="557"/>
    </row>
    <row r="18" spans="1:13" ht="13.5">
      <c r="A18" s="34">
        <v>6</v>
      </c>
      <c r="B18" s="32" t="s">
        <v>21</v>
      </c>
      <c r="C18" s="546" t="s">
        <v>523</v>
      </c>
      <c r="D18" s="547"/>
      <c r="E18" s="548"/>
      <c r="F18" s="445" t="s">
        <v>525</v>
      </c>
      <c r="G18" s="562"/>
      <c r="H18" s="562"/>
      <c r="I18" s="562"/>
      <c r="J18" s="562"/>
      <c r="K18" s="33"/>
      <c r="L18" s="557"/>
      <c r="M18" s="557"/>
    </row>
    <row r="19" spans="1:13" ht="13.5">
      <c r="A19" s="34">
        <v>7</v>
      </c>
      <c r="B19" s="32" t="s">
        <v>174</v>
      </c>
      <c r="C19" s="546" t="s">
        <v>523</v>
      </c>
      <c r="D19" s="547"/>
      <c r="E19" s="548"/>
      <c r="F19" s="445" t="s">
        <v>525</v>
      </c>
      <c r="G19" s="562"/>
      <c r="H19" s="562"/>
      <c r="I19" s="562"/>
      <c r="J19" s="562"/>
      <c r="K19" s="33"/>
      <c r="L19" s="557"/>
      <c r="M19" s="557"/>
    </row>
    <row r="20" spans="1:13" ht="13.5">
      <c r="A20" s="34">
        <v>8</v>
      </c>
      <c r="B20" s="32" t="s">
        <v>175</v>
      </c>
      <c r="C20" s="546" t="s">
        <v>523</v>
      </c>
      <c r="D20" s="547"/>
      <c r="E20" s="548"/>
      <c r="F20" s="445" t="s">
        <v>525</v>
      </c>
      <c r="G20" s="562"/>
      <c r="H20" s="563"/>
      <c r="I20" s="563"/>
      <c r="J20" s="563"/>
      <c r="K20" s="36"/>
      <c r="L20" s="561"/>
      <c r="M20" s="561"/>
    </row>
    <row r="21" spans="1:13" ht="13.5">
      <c r="A21" s="34">
        <v>9</v>
      </c>
      <c r="B21" s="32" t="s">
        <v>176</v>
      </c>
      <c r="C21" s="546" t="s">
        <v>308</v>
      </c>
      <c r="D21" s="547"/>
      <c r="E21" s="548"/>
      <c r="F21" s="37" t="s">
        <v>308</v>
      </c>
      <c r="G21" s="562"/>
      <c r="H21" s="563"/>
      <c r="I21" s="563"/>
      <c r="J21" s="563"/>
      <c r="K21" s="33"/>
      <c r="L21" s="557"/>
      <c r="M21" s="557"/>
    </row>
    <row r="22" spans="1:13" ht="13.5">
      <c r="A22" s="34">
        <v>10</v>
      </c>
      <c r="B22" s="32" t="s">
        <v>177</v>
      </c>
      <c r="C22" s="546" t="s">
        <v>308</v>
      </c>
      <c r="D22" s="547"/>
      <c r="E22" s="548"/>
      <c r="F22" s="37" t="s">
        <v>308</v>
      </c>
      <c r="G22" s="562"/>
      <c r="H22" s="563"/>
      <c r="I22" s="563"/>
      <c r="J22" s="563"/>
      <c r="K22" s="36"/>
      <c r="L22" s="561"/>
      <c r="M22" s="561"/>
    </row>
    <row r="23" spans="1:13" ht="13.5">
      <c r="A23" s="34">
        <v>11</v>
      </c>
      <c r="B23" s="32" t="s">
        <v>178</v>
      </c>
      <c r="C23" s="546" t="s">
        <v>308</v>
      </c>
      <c r="D23" s="547"/>
      <c r="E23" s="548"/>
      <c r="F23" s="37" t="s">
        <v>308</v>
      </c>
      <c r="G23" s="558"/>
      <c r="H23" s="558"/>
      <c r="I23" s="558"/>
      <c r="J23" s="558"/>
      <c r="K23" s="35"/>
      <c r="L23" s="559"/>
      <c r="M23" s="559"/>
    </row>
    <row r="24" spans="1:13" ht="13.5">
      <c r="A24" s="34">
        <v>12</v>
      </c>
      <c r="B24" s="32" t="s">
        <v>179</v>
      </c>
      <c r="C24" s="546" t="s">
        <v>308</v>
      </c>
      <c r="D24" s="547"/>
      <c r="E24" s="548"/>
      <c r="F24" s="37" t="s">
        <v>308</v>
      </c>
      <c r="G24" s="558"/>
      <c r="H24" s="558"/>
      <c r="I24" s="558"/>
      <c r="J24" s="558"/>
      <c r="K24" s="35"/>
      <c r="L24" s="559"/>
      <c r="M24" s="559"/>
    </row>
    <row r="25" spans="1:13" ht="13.5">
      <c r="A25" s="34">
        <v>13</v>
      </c>
      <c r="B25" s="32" t="s">
        <v>180</v>
      </c>
      <c r="C25" s="546" t="s">
        <v>308</v>
      </c>
      <c r="D25" s="547"/>
      <c r="E25" s="548"/>
      <c r="F25" s="37" t="s">
        <v>308</v>
      </c>
      <c r="G25" s="558"/>
      <c r="H25" s="558"/>
      <c r="I25" s="558"/>
      <c r="J25" s="558"/>
      <c r="K25" s="35"/>
      <c r="L25" s="559"/>
      <c r="M25" s="559"/>
    </row>
    <row r="26" spans="1:13" ht="13.5">
      <c r="A26" s="34">
        <v>14</v>
      </c>
      <c r="B26" s="32" t="s">
        <v>181</v>
      </c>
      <c r="C26" s="546" t="s">
        <v>308</v>
      </c>
      <c r="D26" s="547"/>
      <c r="E26" s="548"/>
      <c r="F26" s="37" t="s">
        <v>308</v>
      </c>
      <c r="G26" s="558"/>
      <c r="H26" s="558"/>
      <c r="I26" s="558"/>
      <c r="J26" s="558"/>
      <c r="K26" s="35"/>
      <c r="L26" s="559"/>
      <c r="M26" s="559"/>
    </row>
    <row r="27" spans="1:13" ht="12.75" customHeight="1">
      <c r="A27" s="34">
        <v>15</v>
      </c>
      <c r="B27" s="32" t="s">
        <v>53</v>
      </c>
      <c r="C27" s="549" t="s">
        <v>472</v>
      </c>
      <c r="D27" s="550"/>
      <c r="E27" s="551"/>
      <c r="F27" s="445">
        <v>45291</v>
      </c>
      <c r="G27" s="560"/>
      <c r="H27" s="560"/>
      <c r="I27" s="560"/>
      <c r="J27" s="560"/>
      <c r="K27" s="35"/>
      <c r="L27" s="559"/>
      <c r="M27" s="559"/>
    </row>
    <row r="28" spans="1:13" ht="13.5">
      <c r="A28" s="34">
        <v>16</v>
      </c>
      <c r="B28" s="32" t="s">
        <v>54</v>
      </c>
      <c r="C28" s="546" t="s">
        <v>308</v>
      </c>
      <c r="D28" s="547"/>
      <c r="E28" s="548"/>
      <c r="F28" s="37" t="s">
        <v>308</v>
      </c>
      <c r="G28" s="556"/>
      <c r="H28" s="556"/>
      <c r="I28" s="556"/>
      <c r="J28" s="556"/>
      <c r="K28" s="33"/>
      <c r="L28" s="557"/>
      <c r="M28" s="557"/>
    </row>
    <row r="29" spans="1:13" ht="12.75" customHeight="1">
      <c r="A29" s="34">
        <v>17</v>
      </c>
      <c r="B29" s="32" t="s">
        <v>56</v>
      </c>
      <c r="C29" s="546" t="s">
        <v>308</v>
      </c>
      <c r="D29" s="547"/>
      <c r="E29" s="548"/>
      <c r="F29" s="37" t="s">
        <v>308</v>
      </c>
      <c r="G29" s="562"/>
      <c r="H29" s="563"/>
      <c r="I29" s="563"/>
      <c r="J29" s="563"/>
      <c r="K29" s="433"/>
      <c r="L29" s="564"/>
      <c r="M29" s="564"/>
    </row>
    <row r="30" spans="1:13" ht="13.5">
      <c r="A30" s="34">
        <v>18</v>
      </c>
      <c r="B30" s="32" t="s">
        <v>58</v>
      </c>
      <c r="C30" s="546" t="s">
        <v>308</v>
      </c>
      <c r="D30" s="547"/>
      <c r="E30" s="548"/>
      <c r="F30" s="37" t="s">
        <v>308</v>
      </c>
      <c r="G30" s="565"/>
      <c r="H30" s="565"/>
      <c r="I30" s="565"/>
      <c r="J30" s="565"/>
      <c r="K30" s="35"/>
      <c r="L30" s="559"/>
      <c r="M30" s="559"/>
    </row>
    <row r="31" spans="1:13" ht="29.25" customHeight="1">
      <c r="A31" s="34">
        <v>19</v>
      </c>
      <c r="B31" s="32" t="s">
        <v>182</v>
      </c>
      <c r="C31" s="552" t="s">
        <v>472</v>
      </c>
      <c r="D31" s="553"/>
      <c r="E31" s="554"/>
      <c r="F31" s="444">
        <v>45291</v>
      </c>
      <c r="G31" s="567"/>
      <c r="H31" s="567"/>
      <c r="I31" s="567"/>
      <c r="J31" s="567"/>
      <c r="K31" s="38"/>
      <c r="L31" s="555"/>
      <c r="M31" s="555"/>
    </row>
    <row r="32" spans="1:13" ht="24" customHeight="1">
      <c r="A32" s="34">
        <v>20</v>
      </c>
      <c r="B32" s="32" t="s">
        <v>183</v>
      </c>
      <c r="C32" s="552" t="s">
        <v>472</v>
      </c>
      <c r="D32" s="553"/>
      <c r="E32" s="554"/>
      <c r="F32" s="444">
        <v>45291</v>
      </c>
      <c r="G32" s="566"/>
      <c r="H32" s="566"/>
      <c r="I32" s="566"/>
      <c r="J32" s="566"/>
      <c r="K32" s="38"/>
      <c r="L32" s="555"/>
      <c r="M32" s="555"/>
    </row>
    <row r="33" spans="1:15" ht="28.5" customHeight="1">
      <c r="A33" s="34">
        <v>21</v>
      </c>
      <c r="B33" s="32" t="s">
        <v>184</v>
      </c>
      <c r="C33" s="552" t="s">
        <v>472</v>
      </c>
      <c r="D33" s="553"/>
      <c r="E33" s="554"/>
      <c r="F33" s="444">
        <v>45291</v>
      </c>
      <c r="G33" s="39"/>
      <c r="H33" s="40"/>
      <c r="I33" s="40"/>
      <c r="J33" s="40"/>
      <c r="K33" s="35"/>
      <c r="L33" s="555"/>
      <c r="M33" s="555"/>
    </row>
    <row r="34" spans="1:15" ht="27" customHeight="1">
      <c r="A34" s="34">
        <v>22</v>
      </c>
      <c r="B34" s="32" t="s">
        <v>185</v>
      </c>
      <c r="C34" s="552" t="s">
        <v>472</v>
      </c>
      <c r="D34" s="553"/>
      <c r="E34" s="554"/>
      <c r="F34" s="444">
        <v>45291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46" t="s">
        <v>472</v>
      </c>
      <c r="D35" s="547"/>
      <c r="E35" s="548"/>
      <c r="F35" s="444">
        <v>45291</v>
      </c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187</v>
      </c>
      <c r="C36" s="546" t="s">
        <v>472</v>
      </c>
      <c r="D36" s="547"/>
      <c r="E36" s="548"/>
      <c r="F36" s="444">
        <v>45291</v>
      </c>
      <c r="G36" s="40"/>
      <c r="H36" s="40"/>
      <c r="I36" s="40"/>
      <c r="J36" s="40"/>
      <c r="K36" s="35"/>
      <c r="L36" s="35"/>
      <c r="M36" s="35"/>
    </row>
    <row r="37" spans="1:15" ht="13.5">
      <c r="A37" s="34">
        <v>25</v>
      </c>
      <c r="B37" s="32" t="s">
        <v>188</v>
      </c>
      <c r="C37" s="549" t="s">
        <v>524</v>
      </c>
      <c r="D37" s="550"/>
      <c r="E37" s="551"/>
      <c r="F37" s="445" t="s">
        <v>534</v>
      </c>
      <c r="G37" s="40"/>
      <c r="H37" s="40"/>
      <c r="I37" s="40"/>
      <c r="J37" s="40"/>
      <c r="K37" s="35"/>
      <c r="L37" s="35"/>
      <c r="M37" s="35"/>
    </row>
    <row r="38" spans="1:15" ht="13.5">
      <c r="A38" s="34">
        <v>26</v>
      </c>
      <c r="B38" s="32" t="s">
        <v>189</v>
      </c>
      <c r="C38" s="552" t="s">
        <v>473</v>
      </c>
      <c r="D38" s="553"/>
      <c r="E38" s="554"/>
      <c r="F38" s="444">
        <v>45291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497</v>
      </c>
      <c r="C39" s="543" t="s">
        <v>308</v>
      </c>
      <c r="D39" s="544"/>
      <c r="E39" s="545"/>
      <c r="F39" s="45" t="s">
        <v>308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190</v>
      </c>
      <c r="C40" s="543" t="s">
        <v>308</v>
      </c>
      <c r="D40" s="544"/>
      <c r="E40" s="545"/>
      <c r="F40" s="37" t="s">
        <v>308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297</v>
      </c>
      <c r="C41" s="543" t="s">
        <v>308</v>
      </c>
      <c r="D41" s="544"/>
      <c r="E41" s="545"/>
      <c r="F41" s="45" t="s">
        <v>308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91</v>
      </c>
      <c r="C42" s="543" t="s">
        <v>308</v>
      </c>
      <c r="D42" s="544"/>
      <c r="E42" s="545"/>
      <c r="F42" s="45" t="s">
        <v>308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498</v>
      </c>
      <c r="C43" s="546" t="s">
        <v>472</v>
      </c>
      <c r="D43" s="547"/>
      <c r="E43" s="548"/>
      <c r="F43" s="446">
        <v>45291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298</v>
      </c>
      <c r="C44" s="546" t="s">
        <v>472</v>
      </c>
      <c r="D44" s="547"/>
      <c r="E44" s="548"/>
      <c r="F44" s="446">
        <v>45291</v>
      </c>
      <c r="G44" s="33"/>
    </row>
    <row r="45" spans="1:15" ht="13.5">
      <c r="A45" s="34">
        <v>33</v>
      </c>
      <c r="B45" s="52" t="s">
        <v>191</v>
      </c>
      <c r="C45" s="546" t="s">
        <v>472</v>
      </c>
      <c r="D45" s="547"/>
      <c r="E45" s="548"/>
      <c r="F45" s="446">
        <v>45291</v>
      </c>
      <c r="G45" s="33"/>
    </row>
    <row r="46" spans="1:15" ht="13.5">
      <c r="A46" s="34">
        <v>34</v>
      </c>
      <c r="B46" s="52" t="s">
        <v>499</v>
      </c>
      <c r="C46" s="546" t="s">
        <v>308</v>
      </c>
      <c r="D46" s="547"/>
      <c r="E46" s="548"/>
      <c r="F46" s="45" t="s">
        <v>308</v>
      </c>
      <c r="G46" s="33"/>
    </row>
    <row r="47" spans="1:15" ht="13.5">
      <c r="A47" s="34">
        <v>35</v>
      </c>
      <c r="B47" s="52" t="s">
        <v>192</v>
      </c>
      <c r="C47" s="543" t="s">
        <v>308</v>
      </c>
      <c r="D47" s="544"/>
      <c r="E47" s="545"/>
      <c r="F47" s="37" t="s">
        <v>308</v>
      </c>
      <c r="G47" s="33"/>
    </row>
    <row r="48" spans="1:15" ht="13.5">
      <c r="A48" s="34">
        <v>36</v>
      </c>
      <c r="B48" s="52" t="s">
        <v>500</v>
      </c>
      <c r="C48" s="543" t="s">
        <v>308</v>
      </c>
      <c r="D48" s="544"/>
      <c r="E48" s="545"/>
      <c r="F48" s="37" t="s">
        <v>308</v>
      </c>
      <c r="G48" s="33"/>
    </row>
    <row r="49" spans="1:11" ht="13.5">
      <c r="A49" s="34">
        <v>37</v>
      </c>
      <c r="B49" s="52" t="s">
        <v>193</v>
      </c>
      <c r="C49" s="543" t="s">
        <v>308</v>
      </c>
      <c r="D49" s="544"/>
      <c r="E49" s="545"/>
      <c r="F49" s="37" t="s">
        <v>308</v>
      </c>
      <c r="G49" s="33"/>
    </row>
    <row r="50" spans="1:11" ht="13.5">
      <c r="A50" s="34">
        <v>38</v>
      </c>
      <c r="B50" s="52" t="s">
        <v>194</v>
      </c>
      <c r="C50" s="543" t="s">
        <v>308</v>
      </c>
      <c r="D50" s="544"/>
      <c r="E50" s="545"/>
      <c r="F50" s="37" t="s">
        <v>308</v>
      </c>
      <c r="G50" s="33"/>
    </row>
    <row r="51" spans="1:11" ht="13.5" customHeight="1">
      <c r="A51" s="34">
        <v>39</v>
      </c>
      <c r="B51" s="53" t="s">
        <v>195</v>
      </c>
      <c r="C51" s="546" t="s">
        <v>472</v>
      </c>
      <c r="D51" s="547"/>
      <c r="E51" s="548"/>
      <c r="F51" s="446">
        <v>45291</v>
      </c>
      <c r="G51" s="35"/>
    </row>
    <row r="52" spans="1:11" ht="13.5" customHeight="1">
      <c r="A52" s="34">
        <v>40</v>
      </c>
      <c r="B52" s="53" t="s">
        <v>196</v>
      </c>
      <c r="C52" s="546" t="s">
        <v>472</v>
      </c>
      <c r="D52" s="547"/>
      <c r="E52" s="548"/>
      <c r="F52" s="446">
        <v>45291</v>
      </c>
      <c r="G52" s="35"/>
    </row>
    <row r="53" spans="1:11" ht="13.5" customHeight="1">
      <c r="A53" s="34">
        <v>41</v>
      </c>
      <c r="B53" s="53" t="s">
        <v>197</v>
      </c>
      <c r="C53" s="546" t="s">
        <v>472</v>
      </c>
      <c r="D53" s="547"/>
      <c r="E53" s="548"/>
      <c r="F53" s="446">
        <v>45291</v>
      </c>
      <c r="G53" s="35"/>
    </row>
    <row r="54" spans="1:11" ht="13.5">
      <c r="A54" s="34">
        <v>42</v>
      </c>
      <c r="B54" s="53" t="s">
        <v>198</v>
      </c>
      <c r="C54" s="546" t="s">
        <v>472</v>
      </c>
      <c r="D54" s="547"/>
      <c r="E54" s="548"/>
      <c r="F54" s="446">
        <v>45291</v>
      </c>
      <c r="G54" s="35"/>
    </row>
    <row r="55" spans="1:11" ht="13.5">
      <c r="A55" s="34">
        <v>43</v>
      </c>
      <c r="B55" s="53" t="s">
        <v>199</v>
      </c>
      <c r="C55" s="546" t="s">
        <v>472</v>
      </c>
      <c r="D55" s="547"/>
      <c r="E55" s="548"/>
      <c r="F55" s="446">
        <v>45291</v>
      </c>
      <c r="G55" s="35"/>
    </row>
    <row r="56" spans="1:11" ht="13.5">
      <c r="A56" s="34">
        <v>44</v>
      </c>
      <c r="B56" s="52" t="s">
        <v>200</v>
      </c>
      <c r="C56" s="546" t="s">
        <v>472</v>
      </c>
      <c r="D56" s="547"/>
      <c r="E56" s="548"/>
      <c r="F56" s="446">
        <v>45291</v>
      </c>
      <c r="G56" s="35"/>
    </row>
    <row r="57" spans="1:11" ht="13.5">
      <c r="A57" s="34">
        <v>45</v>
      </c>
      <c r="B57" s="54" t="s">
        <v>202</v>
      </c>
      <c r="C57" s="546" t="s">
        <v>472</v>
      </c>
      <c r="D57" s="547"/>
      <c r="E57" s="548"/>
      <c r="F57" s="446">
        <v>45291</v>
      </c>
      <c r="G57" s="35"/>
    </row>
    <row r="58" spans="1:11" ht="15.75">
      <c r="A58" s="34">
        <v>46</v>
      </c>
      <c r="B58" s="55" t="s">
        <v>203</v>
      </c>
      <c r="C58" s="543" t="s">
        <v>308</v>
      </c>
      <c r="D58" s="544"/>
      <c r="E58" s="545"/>
      <c r="F58" s="45" t="s">
        <v>308</v>
      </c>
      <c r="G58" s="38"/>
      <c r="K58" s="56"/>
    </row>
    <row r="59" spans="1:11" ht="15.75">
      <c r="A59" s="34">
        <v>47</v>
      </c>
      <c r="B59" s="54" t="s">
        <v>201</v>
      </c>
      <c r="C59" s="543" t="s">
        <v>308</v>
      </c>
      <c r="D59" s="544"/>
      <c r="E59" s="545"/>
      <c r="F59" s="45" t="s">
        <v>308</v>
      </c>
      <c r="G59" s="38"/>
      <c r="K59" s="56"/>
    </row>
    <row r="60" spans="1:11" ht="13.5">
      <c r="A60" s="34">
        <v>48</v>
      </c>
      <c r="B60" s="57" t="s">
        <v>501</v>
      </c>
      <c r="C60" s="543" t="s">
        <v>308</v>
      </c>
      <c r="D60" s="544"/>
      <c r="E60" s="545"/>
      <c r="F60" s="45" t="s">
        <v>308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7"/>
      <c r="B64" s="417" t="s">
        <v>475</v>
      </c>
      <c r="C64" s="569" t="str">
        <f>'NAZWA JEDNOSTKI,SPORZĄDZIŁ,DATA'!I3</f>
        <v>2024.03.15</v>
      </c>
      <c r="D64" s="570"/>
      <c r="E64" s="570"/>
      <c r="F64" s="417" t="s">
        <v>476</v>
      </c>
    </row>
    <row r="65" spans="1:6" ht="33.75" customHeight="1">
      <c r="A65" s="60"/>
      <c r="B65" s="163" t="s">
        <v>474</v>
      </c>
      <c r="C65" s="568" t="s">
        <v>147</v>
      </c>
      <c r="D65" s="568"/>
      <c r="E65" s="568"/>
      <c r="F65" s="440" t="s">
        <v>513</v>
      </c>
    </row>
    <row r="67" spans="1:6">
      <c r="B67" s="447" t="s">
        <v>526</v>
      </c>
    </row>
    <row r="72" spans="1:6" ht="15">
      <c r="B72"/>
      <c r="C72" s="12"/>
      <c r="D72" s="12"/>
    </row>
    <row r="73" spans="1:6" ht="15">
      <c r="B73"/>
      <c r="C73" s="12"/>
      <c r="D73" s="12"/>
    </row>
  </sheetData>
  <mergeCells count="99">
    <mergeCell ref="C13:E13"/>
    <mergeCell ref="G13:J13"/>
    <mergeCell ref="L13:M13"/>
    <mergeCell ref="C14:E14"/>
    <mergeCell ref="C17:E17"/>
    <mergeCell ref="G17:J17"/>
    <mergeCell ref="L17:M17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</mergeCells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28"/>
  <sheetViews>
    <sheetView zoomScaleNormal="100" workbookViewId="0">
      <selection activeCell="D15" sqref="D15"/>
    </sheetView>
  </sheetViews>
  <sheetFormatPr defaultRowHeight="15"/>
  <cols>
    <col min="2" max="2" width="6.7109375" customWidth="1"/>
    <col min="3" max="3" width="56.5703125" customWidth="1"/>
    <col min="4" max="4" width="26.140625" customWidth="1"/>
  </cols>
  <sheetData>
    <row r="1" spans="2:7" ht="21.95" customHeight="1">
      <c r="B1" s="453" t="str">
        <f>'NAZWA JEDNOSTKI,SPORZĄDZIŁ,DATA'!B3</f>
        <v>Zespół Szkół Rzemiosła</v>
      </c>
      <c r="C1" s="453"/>
    </row>
    <row r="2" spans="2:7" ht="21.95" customHeight="1">
      <c r="B2" s="453"/>
      <c r="C2" s="453"/>
    </row>
    <row r="4" spans="2:7" ht="15.75">
      <c r="B4" s="172" t="s">
        <v>393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0</v>
      </c>
      <c r="C8" s="141" t="s">
        <v>78</v>
      </c>
      <c r="D8" s="142" t="s">
        <v>279</v>
      </c>
    </row>
    <row r="9" spans="2:7" ht="33" customHeight="1" thickBot="1">
      <c r="B9" s="187" t="s">
        <v>11</v>
      </c>
      <c r="C9" s="228" t="s">
        <v>306</v>
      </c>
      <c r="D9" s="258">
        <f>D10+D13+D16</f>
        <v>1898.78</v>
      </c>
    </row>
    <row r="10" spans="2:7" ht="28.5" customHeight="1" thickBot="1">
      <c r="B10" s="188" t="s">
        <v>13</v>
      </c>
      <c r="C10" s="225" t="s">
        <v>307</v>
      </c>
      <c r="D10" s="226">
        <f>D11+D12</f>
        <v>0</v>
      </c>
    </row>
    <row r="11" spans="2:7" ht="28.5" customHeight="1">
      <c r="B11" s="188" t="s">
        <v>401</v>
      </c>
      <c r="C11" s="143" t="s">
        <v>406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402</v>
      </c>
      <c r="C12" s="143" t="s">
        <v>407</v>
      </c>
      <c r="D12" s="222">
        <f>zał.4b!C12+zał.4b!C13+zał.4b!C14+zał.4b!C17+zał.4b!C18+zał.4b!C19+zał.4b!C22+zał.4b!C23+zał.4b!C24+zał.4b!C27+zał.4b!C28+zał.4b!C29+zał.4b!C32+zał.4b!C33+zał.4b!C34</f>
        <v>0</v>
      </c>
      <c r="G12" s="101"/>
    </row>
    <row r="13" spans="2:7" ht="30" customHeight="1" thickBot="1">
      <c r="B13" s="188" t="s">
        <v>17</v>
      </c>
      <c r="C13" s="225" t="s">
        <v>339</v>
      </c>
      <c r="D13" s="226">
        <f>D14+D15</f>
        <v>949.39</v>
      </c>
    </row>
    <row r="14" spans="2:7" ht="30" customHeight="1">
      <c r="B14" s="189" t="s">
        <v>403</v>
      </c>
      <c r="C14" s="168" t="s">
        <v>408</v>
      </c>
      <c r="D14" s="223">
        <f>zał.4c!E10+zał.4c!E11+zał.4c!E12+zał.4c!E15+zał.4c!E16+zał.4c!E17+zał.4c!E20+zał.4c!E21+zał.4c!E22+zał.4c!E25+zał.4c!E26+zał.4c!E27+zał.4c!E76+zał.4c!E77+zał.4c!E78+zał.4c!E81+zał.4c!E82+zał.4c!E83+zał.4c!E93+zał.4c!E94+zał.4c!E95</f>
        <v>0</v>
      </c>
    </row>
    <row r="15" spans="2:7" ht="30" customHeight="1" thickBot="1">
      <c r="B15" s="189" t="s">
        <v>404</v>
      </c>
      <c r="C15" s="168" t="s">
        <v>409</v>
      </c>
      <c r="D15" s="222">
        <f>zał.4c!E31+zał.4c!E32+zał.4c!E33+zał.4c!E36+zał.4c!E37+zał.4c!E38+zał.4c!E41+zał.4c!E42+zał.4c!E43+zał.4c!E55+zał.4c!E56+zał.4c!E57+zał.4c!E60+zał.4c!E61+zał.4c!E62+zał.4c!E65+zał.4c!E66+zał.4c!E67+zał.4c!E70+zał.4c!E71+zał.4c!E72+zał.4c!E87+zał.4c!E88+zał.4c!E89+zał.4c!E99+zał.4c!E100+zał.4c!E101+zał.4c!E46+zał.4c!E47+zał.4c!E48+zał.4c!E49+zał.4c!E50+zał.4c!E51+zał.4c!E52</f>
        <v>949.39</v>
      </c>
    </row>
    <row r="16" spans="2:7" ht="30" customHeight="1" thickBot="1">
      <c r="B16" s="188" t="s">
        <v>18</v>
      </c>
      <c r="C16" s="225" t="s">
        <v>340</v>
      </c>
      <c r="D16" s="226">
        <f>D17+D18</f>
        <v>949.39</v>
      </c>
    </row>
    <row r="17" spans="2:4" ht="30" customHeight="1">
      <c r="B17" s="192" t="s">
        <v>405</v>
      </c>
      <c r="C17" s="193" t="s">
        <v>410</v>
      </c>
      <c r="D17" s="223">
        <f>zał.4d!E10+zał.4d!E11+zał.4d!E14+zał.4d!E18+zał.4d!E19+zał.4d!E28+zał.4d!E29+zał.4d!E23+zał.4d!E24+zał.4d!E25</f>
        <v>949.39</v>
      </c>
    </row>
    <row r="18" spans="2:4" ht="27" customHeight="1" thickBot="1">
      <c r="B18" s="191" t="s">
        <v>427</v>
      </c>
      <c r="C18" s="144" t="s">
        <v>411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Emilia Szumlewicz</v>
      </c>
      <c r="D22" s="399" t="str">
        <f>'NAZWA JEDNOSTKI,SPORZĄDZIŁ,DATA'!I3</f>
        <v>2024.03.15</v>
      </c>
    </row>
    <row r="23" spans="2:4">
      <c r="C23" t="s">
        <v>456</v>
      </c>
      <c r="D23" t="s">
        <v>453</v>
      </c>
    </row>
    <row r="27" spans="2:4">
      <c r="C27" t="s">
        <v>458</v>
      </c>
    </row>
    <row r="28" spans="2:4">
      <c r="C28" t="s">
        <v>459</v>
      </c>
    </row>
  </sheetData>
  <sheetProtection algorithmName="SHA-512" hashValue="oyIt0jzQCEx16kdT/4ov9CwzkcFPXt9bjSNeagWEcDYLpze2kZiTXrQEYY4FRZ6+8kNn7JkmIq01zUoj4bkACQ==" saltValue="/th1UAq+JgFt5Y+BfV601Q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2"/>
  <sheetViews>
    <sheetView zoomScaleNormal="100" workbookViewId="0">
      <selection activeCell="D59" sqref="D59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28515625" style="12" customWidth="1"/>
    <col min="5" max="16384" width="9.140625" style="12"/>
  </cols>
  <sheetData>
    <row r="1" spans="1:6" ht="21.95" customHeight="1">
      <c r="A1" s="9"/>
      <c r="B1" s="539" t="str">
        <f>'NAZWA JEDNOSTKI,SPORZĄDZIŁ,DATA'!B3</f>
        <v>Zespół Szkół Rzemiosła</v>
      </c>
      <c r="C1" s="578" t="s">
        <v>414</v>
      </c>
      <c r="D1" s="578"/>
      <c r="E1" s="61"/>
      <c r="F1" s="61"/>
    </row>
    <row r="2" spans="1:6" ht="21.95" customHeight="1">
      <c r="A2" s="11"/>
      <c r="B2" s="539"/>
      <c r="C2" s="578"/>
      <c r="D2" s="578"/>
      <c r="E2" s="62"/>
      <c r="F2" s="62"/>
    </row>
    <row r="3" spans="1:6" ht="15.75" customHeight="1">
      <c r="A3" s="579"/>
      <c r="B3" s="579"/>
      <c r="C3" s="579"/>
      <c r="D3" s="579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80"/>
      <c r="B5" s="580"/>
      <c r="C5" s="580"/>
      <c r="D5" s="580"/>
    </row>
    <row r="6" spans="1:6" ht="30.75" customHeight="1">
      <c r="A6" s="581" t="s">
        <v>443</v>
      </c>
      <c r="B6" s="581"/>
      <c r="C6" s="581"/>
      <c r="D6" s="581"/>
    </row>
    <row r="7" spans="1:6">
      <c r="A7" s="72"/>
      <c r="B7" s="71" t="s">
        <v>205</v>
      </c>
      <c r="C7" s="71" t="s">
        <v>512</v>
      </c>
      <c r="D7" s="72" t="s">
        <v>206</v>
      </c>
    </row>
    <row r="8" spans="1:6">
      <c r="A8" s="71" t="s">
        <v>207</v>
      </c>
      <c r="B8" s="72" t="s">
        <v>208</v>
      </c>
      <c r="C8" s="345"/>
      <c r="D8" s="345"/>
    </row>
    <row r="9" spans="1:6">
      <c r="A9" s="73" t="s">
        <v>50</v>
      </c>
      <c r="B9" s="76" t="s">
        <v>209</v>
      </c>
      <c r="C9" s="345"/>
      <c r="D9" s="345"/>
    </row>
    <row r="10" spans="1:6">
      <c r="A10" s="73" t="s">
        <v>11</v>
      </c>
      <c r="B10" s="76" t="s">
        <v>210</v>
      </c>
      <c r="C10" s="345"/>
      <c r="D10" s="345"/>
    </row>
    <row r="11" spans="1:6" ht="26.25" thickBot="1">
      <c r="A11" s="73"/>
      <c r="B11" s="331" t="s">
        <v>444</v>
      </c>
      <c r="C11" s="363"/>
      <c r="D11" s="345"/>
    </row>
    <row r="12" spans="1:6" ht="13.5" customHeight="1" thickBot="1">
      <c r="A12" s="73"/>
      <c r="B12" s="364"/>
      <c r="C12" s="365"/>
      <c r="D12" s="366"/>
    </row>
    <row r="13" spans="1:6" ht="13.5" customHeight="1" thickBot="1">
      <c r="A13" s="73"/>
      <c r="B13" s="364"/>
      <c r="C13" s="365"/>
      <c r="D13" s="366"/>
    </row>
    <row r="14" spans="1:6" ht="13.5" customHeight="1" thickBot="1">
      <c r="A14" s="73"/>
      <c r="B14" s="364"/>
      <c r="C14" s="365"/>
      <c r="D14" s="366"/>
    </row>
    <row r="15" spans="1:6">
      <c r="A15" s="73" t="s">
        <v>28</v>
      </c>
      <c r="B15" s="76" t="s">
        <v>211</v>
      </c>
      <c r="C15" s="367"/>
      <c r="D15" s="345"/>
    </row>
    <row r="16" spans="1:6" ht="26.25" thickBot="1">
      <c r="A16" s="73"/>
      <c r="B16" s="331" t="s">
        <v>444</v>
      </c>
      <c r="C16" s="368"/>
      <c r="D16" s="369"/>
    </row>
    <row r="17" spans="1:4" ht="13.5" customHeight="1" thickBot="1">
      <c r="A17" s="73"/>
      <c r="B17" s="364"/>
      <c r="C17" s="365"/>
      <c r="D17" s="355"/>
    </row>
    <row r="18" spans="1:4" ht="13.5" customHeight="1" thickBot="1">
      <c r="A18" s="73"/>
      <c r="B18" s="364"/>
      <c r="C18" s="365"/>
      <c r="D18" s="355"/>
    </row>
    <row r="19" spans="1:4" ht="13.5" customHeight="1" thickBot="1">
      <c r="A19" s="73"/>
      <c r="B19" s="364"/>
      <c r="C19" s="365"/>
      <c r="D19" s="355"/>
    </row>
    <row r="20" spans="1:4">
      <c r="A20" s="73" t="s">
        <v>212</v>
      </c>
      <c r="B20" s="370" t="s">
        <v>39</v>
      </c>
      <c r="C20" s="367"/>
      <c r="D20" s="345"/>
    </row>
    <row r="21" spans="1:4" ht="26.25" thickBot="1">
      <c r="A21" s="73"/>
      <c r="B21" s="331" t="s">
        <v>444</v>
      </c>
      <c r="C21" s="368"/>
      <c r="D21" s="345"/>
    </row>
    <row r="22" spans="1:4" ht="13.5" customHeight="1" thickBot="1">
      <c r="A22" s="73"/>
      <c r="B22" s="364"/>
      <c r="C22" s="365"/>
      <c r="D22" s="366"/>
    </row>
    <row r="23" spans="1:4" ht="13.5" customHeight="1" thickBot="1">
      <c r="A23" s="73"/>
      <c r="B23" s="364"/>
      <c r="C23" s="365"/>
      <c r="D23" s="366"/>
    </row>
    <row r="24" spans="1:4" ht="13.5" customHeight="1" thickBot="1">
      <c r="A24" s="73"/>
      <c r="B24" s="364"/>
      <c r="C24" s="365"/>
      <c r="D24" s="366"/>
    </row>
    <row r="25" spans="1:4">
      <c r="A25" s="71" t="s">
        <v>213</v>
      </c>
      <c r="B25" s="333" t="s">
        <v>214</v>
      </c>
      <c r="C25" s="371"/>
      <c r="D25" s="345"/>
    </row>
    <row r="26" spans="1:4">
      <c r="A26" s="73" t="s">
        <v>50</v>
      </c>
      <c r="B26" s="76" t="s">
        <v>215</v>
      </c>
      <c r="C26" s="345"/>
      <c r="D26" s="345"/>
    </row>
    <row r="27" spans="1:4">
      <c r="A27" s="73" t="s">
        <v>11</v>
      </c>
      <c r="B27" s="76" t="s">
        <v>216</v>
      </c>
      <c r="C27" s="372"/>
      <c r="D27" s="345"/>
    </row>
    <row r="28" spans="1:4" ht="26.25" thickBot="1">
      <c r="A28" s="73"/>
      <c r="B28" s="331" t="s">
        <v>445</v>
      </c>
      <c r="C28" s="368"/>
      <c r="D28" s="345"/>
    </row>
    <row r="29" spans="1:4" ht="13.5" customHeight="1" thickBot="1">
      <c r="A29" s="73"/>
      <c r="B29" s="364"/>
      <c r="C29" s="365"/>
      <c r="D29" s="366"/>
    </row>
    <row r="30" spans="1:4" ht="13.5" customHeight="1" thickBot="1">
      <c r="A30" s="73"/>
      <c r="B30" s="364"/>
      <c r="C30" s="365"/>
      <c r="D30" s="366"/>
    </row>
    <row r="31" spans="1:4" ht="13.5" customHeight="1" thickBot="1">
      <c r="A31" s="73"/>
      <c r="B31" s="364"/>
      <c r="C31" s="365"/>
      <c r="D31" s="366"/>
    </row>
    <row r="32" spans="1:4">
      <c r="A32" s="73" t="s">
        <v>28</v>
      </c>
      <c r="B32" s="76" t="s">
        <v>183</v>
      </c>
      <c r="C32" s="373"/>
      <c r="D32" s="345"/>
    </row>
    <row r="33" spans="1:4" ht="26.25" thickBot="1">
      <c r="A33" s="73"/>
      <c r="B33" s="331" t="s">
        <v>444</v>
      </c>
      <c r="C33" s="368"/>
      <c r="D33" s="345"/>
    </row>
    <row r="34" spans="1:4" ht="13.5" customHeight="1" thickBot="1">
      <c r="A34" s="73"/>
      <c r="B34" s="364"/>
      <c r="C34" s="365"/>
      <c r="D34" s="366"/>
    </row>
    <row r="35" spans="1:4" ht="13.5" customHeight="1" thickBot="1">
      <c r="A35" s="73"/>
      <c r="B35" s="364"/>
      <c r="C35" s="365"/>
      <c r="D35" s="366"/>
    </row>
    <row r="36" spans="1:4" ht="13.5" customHeight="1" thickBot="1">
      <c r="A36" s="73"/>
      <c r="B36" s="364"/>
      <c r="C36" s="365"/>
      <c r="D36" s="366"/>
    </row>
    <row r="37" spans="1:4">
      <c r="A37" s="73" t="s">
        <v>57</v>
      </c>
      <c r="B37" s="76" t="s">
        <v>217</v>
      </c>
      <c r="C37" s="367"/>
      <c r="D37" s="345"/>
    </row>
    <row r="38" spans="1:4" ht="26.25" thickBot="1">
      <c r="A38" s="73"/>
      <c r="B38" s="331" t="s">
        <v>445</v>
      </c>
      <c r="C38" s="363"/>
      <c r="D38" s="345"/>
    </row>
    <row r="39" spans="1:4" ht="13.5" customHeight="1" thickBot="1">
      <c r="A39" s="73"/>
      <c r="B39" s="364"/>
      <c r="C39" s="365"/>
      <c r="D39" s="366"/>
    </row>
    <row r="40" spans="1:4" ht="13.5" customHeight="1" thickBot="1">
      <c r="A40" s="73"/>
      <c r="B40" s="364"/>
      <c r="C40" s="365"/>
      <c r="D40" s="366"/>
    </row>
    <row r="41" spans="1:4" ht="13.5" customHeight="1" thickBot="1">
      <c r="A41" s="73"/>
      <c r="B41" s="364"/>
      <c r="C41" s="365"/>
      <c r="D41" s="366"/>
    </row>
    <row r="42" spans="1:4" ht="25.5">
      <c r="A42" s="73" t="s">
        <v>76</v>
      </c>
      <c r="B42" s="331" t="s">
        <v>218</v>
      </c>
      <c r="C42" s="367"/>
      <c r="D42" s="345"/>
    </row>
    <row r="43" spans="1:4" ht="26.25" thickBot="1">
      <c r="A43" s="73"/>
      <c r="B43" s="331" t="s">
        <v>444</v>
      </c>
      <c r="C43" s="363"/>
      <c r="D43" s="345"/>
    </row>
    <row r="44" spans="1:4" ht="13.5" customHeight="1" thickBot="1">
      <c r="A44" s="73"/>
      <c r="B44" s="364"/>
      <c r="C44" s="365"/>
      <c r="D44" s="366"/>
    </row>
    <row r="45" spans="1:4" ht="13.5" customHeight="1" thickBot="1">
      <c r="A45" s="73"/>
      <c r="B45" s="364"/>
      <c r="C45" s="365"/>
      <c r="D45" s="366"/>
    </row>
    <row r="46" spans="1:4" ht="13.5" customHeight="1" thickBot="1">
      <c r="A46" s="73"/>
      <c r="B46" s="364"/>
      <c r="C46" s="365"/>
      <c r="D46" s="366"/>
    </row>
    <row r="47" spans="1:4">
      <c r="A47" s="73" t="s">
        <v>219</v>
      </c>
      <c r="B47" s="331" t="s">
        <v>220</v>
      </c>
      <c r="C47" s="373"/>
      <c r="D47" s="345"/>
    </row>
    <row r="48" spans="1:4" ht="31.5" customHeight="1" thickBot="1">
      <c r="A48" s="73"/>
      <c r="B48" s="331" t="s">
        <v>445</v>
      </c>
      <c r="C48" s="363"/>
      <c r="D48" s="345"/>
    </row>
    <row r="49" spans="1:4" ht="13.5" customHeight="1" thickBot="1">
      <c r="A49" s="73"/>
      <c r="B49" s="364"/>
      <c r="C49" s="365"/>
      <c r="D49" s="366"/>
    </row>
    <row r="50" spans="1:4" ht="13.5" customHeight="1" thickBot="1">
      <c r="A50" s="359"/>
      <c r="B50" s="364"/>
      <c r="C50" s="365"/>
      <c r="D50" s="374"/>
    </row>
    <row r="51" spans="1:4" ht="13.5" customHeight="1" thickBot="1">
      <c r="A51" s="95"/>
      <c r="B51" s="364"/>
      <c r="C51" s="365"/>
      <c r="D51" s="375"/>
    </row>
    <row r="52" spans="1:4">
      <c r="A52" s="11"/>
      <c r="B52" s="409" t="s">
        <v>527</v>
      </c>
      <c r="C52" s="376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/>
    <row r="56" spans="1:4" ht="15" customHeight="1">
      <c r="A56" s="90" t="s">
        <v>466</v>
      </c>
      <c r="B56" s="403"/>
      <c r="C56" s="412" t="str">
        <f>'NAZWA JEDNOSTKI,SPORZĄDZIŁ,DATA'!I3</f>
        <v>2024.03.15</v>
      </c>
      <c r="D56" s="90"/>
    </row>
    <row r="57" spans="1:4">
      <c r="A57" s="401"/>
      <c r="B57" s="402"/>
      <c r="C57" s="402" t="s">
        <v>147</v>
      </c>
      <c r="D57" s="402"/>
    </row>
    <row r="61" spans="1:4" ht="15">
      <c r="B61"/>
    </row>
    <row r="62" spans="1:4" ht="15">
      <c r="B62"/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topLeftCell="A4" zoomScaleNormal="100" zoomScaleSheetLayoutView="100" workbookViewId="0">
      <selection activeCell="H29" sqref="H29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28515625" style="12" customWidth="1"/>
    <col min="4" max="4" width="17" style="12" customWidth="1"/>
    <col min="5" max="5" width="15.28515625" style="12" customWidth="1"/>
    <col min="6" max="16384" width="9.140625" style="12"/>
  </cols>
  <sheetData>
    <row r="1" spans="1:5" ht="21.95" customHeight="1">
      <c r="A1" s="9"/>
      <c r="B1" s="539" t="str">
        <f>'NAZWA JEDNOSTKI,SPORZĄDZIŁ,DATA'!B3</f>
        <v>Zespół Szkół Rzemiosła</v>
      </c>
      <c r="C1" s="578" t="s">
        <v>415</v>
      </c>
      <c r="D1" s="578"/>
    </row>
    <row r="2" spans="1:5" ht="21.95" customHeight="1">
      <c r="B2" s="539"/>
      <c r="C2" s="578"/>
      <c r="D2" s="578"/>
    </row>
    <row r="3" spans="1:5" ht="12.75" customHeight="1">
      <c r="A3" s="579"/>
      <c r="B3" s="579"/>
      <c r="C3" s="579"/>
      <c r="D3" s="579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82" t="s">
        <v>442</v>
      </c>
      <c r="B6" s="582"/>
      <c r="C6" s="582"/>
      <c r="D6" s="582"/>
      <c r="E6" s="63"/>
    </row>
    <row r="7" spans="1:5">
      <c r="A7" s="72"/>
      <c r="B7" s="71" t="s">
        <v>221</v>
      </c>
      <c r="C7" s="71" t="s">
        <v>512</v>
      </c>
      <c r="D7" s="72" t="s">
        <v>206</v>
      </c>
    </row>
    <row r="8" spans="1:5">
      <c r="A8" s="72" t="s">
        <v>36</v>
      </c>
      <c r="B8" s="72" t="s">
        <v>194</v>
      </c>
      <c r="C8" s="351"/>
      <c r="D8" s="352"/>
    </row>
    <row r="9" spans="1:5">
      <c r="A9" s="72" t="s">
        <v>50</v>
      </c>
      <c r="B9" s="72" t="s">
        <v>222</v>
      </c>
      <c r="C9" s="345"/>
      <c r="D9" s="345"/>
    </row>
    <row r="10" spans="1:5">
      <c r="A10" s="73" t="s">
        <v>11</v>
      </c>
      <c r="B10" s="76" t="s">
        <v>195</v>
      </c>
      <c r="C10" s="353"/>
      <c r="D10" s="345"/>
    </row>
    <row r="11" spans="1:5" ht="26.25" thickBot="1">
      <c r="A11" s="73"/>
      <c r="B11" s="331" t="s">
        <v>444</v>
      </c>
      <c r="C11" s="354"/>
      <c r="D11" s="355"/>
    </row>
    <row r="12" spans="1:5" ht="13.5" customHeight="1" thickBot="1">
      <c r="A12" s="73"/>
      <c r="B12" s="332"/>
      <c r="C12" s="356"/>
      <c r="D12" s="355"/>
    </row>
    <row r="13" spans="1:5" ht="13.5" customHeight="1" thickBot="1">
      <c r="A13" s="73"/>
      <c r="B13" s="332"/>
      <c r="C13" s="356"/>
      <c r="D13" s="355"/>
    </row>
    <row r="14" spans="1:5" ht="13.5" customHeight="1" thickBot="1">
      <c r="A14" s="73"/>
      <c r="B14" s="332"/>
      <c r="C14" s="356"/>
      <c r="D14" s="355"/>
    </row>
    <row r="15" spans="1:5">
      <c r="A15" s="73" t="s">
        <v>28</v>
      </c>
      <c r="B15" s="76" t="s">
        <v>196</v>
      </c>
      <c r="C15" s="357"/>
      <c r="D15" s="345"/>
    </row>
    <row r="16" spans="1:5" ht="30" customHeight="1" thickBot="1">
      <c r="A16" s="73"/>
      <c r="B16" s="331" t="s">
        <v>445</v>
      </c>
      <c r="C16" s="354"/>
      <c r="D16" s="355"/>
    </row>
    <row r="17" spans="1:4" ht="13.5" customHeight="1" thickBot="1">
      <c r="A17" s="73"/>
      <c r="B17" s="320"/>
      <c r="C17" s="358"/>
      <c r="D17" s="321"/>
    </row>
    <row r="18" spans="1:4" ht="13.5" customHeight="1" thickBot="1">
      <c r="A18" s="73"/>
      <c r="B18" s="332"/>
      <c r="C18" s="356"/>
      <c r="D18" s="355"/>
    </row>
    <row r="19" spans="1:4" ht="13.5" customHeight="1" thickBot="1">
      <c r="A19" s="73"/>
      <c r="B19" s="332"/>
      <c r="C19" s="356"/>
      <c r="D19" s="355"/>
    </row>
    <row r="20" spans="1:4">
      <c r="A20" s="73" t="s">
        <v>76</v>
      </c>
      <c r="B20" s="76" t="s">
        <v>223</v>
      </c>
      <c r="C20" s="357"/>
      <c r="D20" s="345"/>
    </row>
    <row r="21" spans="1:4" ht="26.25" thickBot="1">
      <c r="A21" s="73"/>
      <c r="B21" s="331" t="s">
        <v>444</v>
      </c>
      <c r="C21" s="354"/>
      <c r="D21" s="355"/>
    </row>
    <row r="22" spans="1:4" ht="13.5" customHeight="1" thickBot="1">
      <c r="A22" s="73"/>
      <c r="B22" s="332"/>
      <c r="C22" s="356"/>
      <c r="D22" s="355"/>
    </row>
    <row r="23" spans="1:4" ht="13.5" customHeight="1" thickBot="1">
      <c r="A23" s="73"/>
      <c r="B23" s="332"/>
      <c r="C23" s="356"/>
      <c r="D23" s="355"/>
    </row>
    <row r="24" spans="1:4" ht="13.5" customHeight="1" thickBot="1">
      <c r="A24" s="73"/>
      <c r="B24" s="332"/>
      <c r="C24" s="356"/>
      <c r="D24" s="355"/>
    </row>
    <row r="25" spans="1:4" ht="31.5" customHeight="1">
      <c r="A25" s="73" t="s">
        <v>224</v>
      </c>
      <c r="B25" s="331" t="s">
        <v>218</v>
      </c>
      <c r="C25" s="357"/>
      <c r="D25" s="345"/>
    </row>
    <row r="26" spans="1:4" ht="30.75" customHeight="1" thickBot="1">
      <c r="A26" s="73"/>
      <c r="B26" s="331" t="s">
        <v>444</v>
      </c>
      <c r="C26" s="354"/>
      <c r="D26" s="355"/>
    </row>
    <row r="27" spans="1:4" ht="13.5" customHeight="1" thickBot="1">
      <c r="A27" s="73"/>
      <c r="B27" s="332"/>
      <c r="C27" s="356"/>
      <c r="D27" s="355"/>
    </row>
    <row r="28" spans="1:4" ht="13.5" customHeight="1" thickBot="1">
      <c r="A28" s="73"/>
      <c r="B28" s="332"/>
      <c r="C28" s="356"/>
      <c r="D28" s="355"/>
    </row>
    <row r="29" spans="1:4" ht="13.5" customHeight="1" thickBot="1">
      <c r="A29" s="73"/>
      <c r="B29" s="332"/>
      <c r="C29" s="356"/>
      <c r="D29" s="355"/>
    </row>
    <row r="30" spans="1:4">
      <c r="A30" s="71" t="s">
        <v>219</v>
      </c>
      <c r="B30" s="72" t="s">
        <v>226</v>
      </c>
      <c r="C30" s="357"/>
      <c r="D30" s="345"/>
    </row>
    <row r="31" spans="1:4" ht="26.25" thickBot="1">
      <c r="A31" s="73"/>
      <c r="B31" s="331" t="s">
        <v>444</v>
      </c>
      <c r="C31" s="354"/>
      <c r="D31" s="355"/>
    </row>
    <row r="32" spans="1:4" ht="13.5" customHeight="1" thickBot="1">
      <c r="A32" s="359"/>
      <c r="B32" s="334"/>
      <c r="C32" s="356"/>
      <c r="D32" s="360"/>
    </row>
    <row r="33" spans="1:4" ht="13.5" customHeight="1" thickBot="1">
      <c r="A33" s="95"/>
      <c r="B33" s="361"/>
      <c r="C33" s="356"/>
      <c r="D33" s="362"/>
    </row>
    <row r="34" spans="1:4" ht="13.5" customHeight="1" thickBot="1">
      <c r="A34" s="95"/>
      <c r="B34" s="361"/>
      <c r="C34" s="356"/>
      <c r="D34" s="362"/>
    </row>
    <row r="35" spans="1:4">
      <c r="A35" s="11"/>
      <c r="B35" s="409" t="s">
        <v>527</v>
      </c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3"/>
      <c r="C37" s="412" t="str">
        <f>'NAZWA JEDNOSTKI,SPORZĄDZIŁ,DATA'!I3</f>
        <v>2024.03.15</v>
      </c>
      <c r="D37" s="11"/>
    </row>
    <row r="38" spans="1:4" ht="15">
      <c r="A38" s="11"/>
      <c r="B38" s="403"/>
      <c r="C38" s="403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467</v>
      </c>
      <c r="B42" s="90"/>
      <c r="C42" s="90"/>
      <c r="D42" s="90"/>
    </row>
    <row r="43" spans="1:4" ht="13.5" customHeight="1">
      <c r="A43" s="401"/>
      <c r="B43"/>
      <c r="C43" s="402"/>
      <c r="D43" s="402"/>
    </row>
    <row r="44" spans="1:4" ht="12.75" customHeight="1">
      <c r="A44" s="405"/>
      <c r="B44"/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horizontalDpi="300" verticalDpi="3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opLeftCell="A25" zoomScaleNormal="100" zoomScaleSheetLayoutView="100" workbookViewId="0">
      <selection activeCell="E36" sqref="E36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28515625" style="12" customWidth="1"/>
    <col min="7" max="16384" width="9.140625" style="12"/>
  </cols>
  <sheetData>
    <row r="1" spans="1:11" s="10" customFormat="1" ht="21.95" customHeight="1">
      <c r="A1" s="607" t="str">
        <f>'NAZWA JEDNOSTKI,SPORZĄDZIŁ,DATA'!B3</f>
        <v>Zespół Szkół Rzemiosła</v>
      </c>
      <c r="B1" s="539"/>
      <c r="C1" s="539"/>
      <c r="D1" s="539"/>
      <c r="E1" s="578" t="s">
        <v>416</v>
      </c>
      <c r="F1" s="578"/>
      <c r="G1" s="63"/>
      <c r="H1" s="68"/>
    </row>
    <row r="2" spans="1:11" ht="21.95" customHeight="1">
      <c r="A2" s="607"/>
      <c r="B2" s="539"/>
      <c r="C2" s="539"/>
      <c r="D2" s="539"/>
      <c r="E2" s="578"/>
      <c r="F2" s="578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82" t="s">
        <v>227</v>
      </c>
      <c r="B5" s="582"/>
      <c r="C5" s="582"/>
      <c r="D5" s="582"/>
      <c r="E5" s="582"/>
      <c r="F5" s="582"/>
      <c r="G5" s="10"/>
      <c r="H5" s="10"/>
      <c r="I5" s="70"/>
      <c r="J5" s="70"/>
      <c r="K5" s="70"/>
    </row>
    <row r="6" spans="1:11" ht="12.75" customHeight="1">
      <c r="A6" s="606" t="s">
        <v>78</v>
      </c>
      <c r="B6" s="606"/>
      <c r="C6" s="606"/>
      <c r="D6" s="606"/>
      <c r="E6" s="71" t="s">
        <v>512</v>
      </c>
      <c r="F6" s="72" t="s">
        <v>228</v>
      </c>
    </row>
    <row r="7" spans="1:11" ht="12.75" customHeight="1">
      <c r="A7" s="73" t="s">
        <v>207</v>
      </c>
      <c r="B7" s="591" t="s">
        <v>229</v>
      </c>
      <c r="C7" s="591"/>
      <c r="D7" s="591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596" t="s">
        <v>231</v>
      </c>
      <c r="C9" s="596"/>
      <c r="D9" s="596"/>
      <c r="E9" s="230"/>
      <c r="F9" s="311"/>
    </row>
    <row r="10" spans="1:11" ht="12.75" customHeight="1" thickBot="1">
      <c r="A10" s="310"/>
      <c r="B10" s="597"/>
      <c r="C10" s="598"/>
      <c r="D10" s="599"/>
      <c r="E10" s="232"/>
      <c r="F10" s="313"/>
    </row>
    <row r="11" spans="1:11" ht="12" hidden="1" customHeight="1" thickBot="1">
      <c r="A11" s="73"/>
      <c r="B11" s="600"/>
      <c r="C11" s="601"/>
      <c r="D11" s="601"/>
      <c r="E11" s="232"/>
      <c r="F11" s="312"/>
    </row>
    <row r="12" spans="1:11" ht="12.75" hidden="1" customHeight="1" thickBot="1">
      <c r="A12" s="73"/>
      <c r="B12" s="593"/>
      <c r="C12" s="594"/>
      <c r="D12" s="594"/>
      <c r="E12" s="232"/>
      <c r="F12" s="229"/>
    </row>
    <row r="13" spans="1:11" ht="12.75" customHeight="1">
      <c r="A13" s="73" t="s">
        <v>219</v>
      </c>
      <c r="B13" s="587" t="s">
        <v>232</v>
      </c>
      <c r="C13" s="587"/>
      <c r="D13" s="587"/>
      <c r="E13" s="231"/>
      <c r="F13" s="75"/>
    </row>
    <row r="14" spans="1:11" ht="12.75" customHeight="1" thickBot="1">
      <c r="A14" s="73"/>
      <c r="B14" s="587" t="s">
        <v>231</v>
      </c>
      <c r="C14" s="587"/>
      <c r="D14" s="587"/>
      <c r="E14" s="230"/>
      <c r="F14" s="75"/>
    </row>
    <row r="15" spans="1:11" ht="12.75" customHeight="1" thickBot="1">
      <c r="A15" s="73"/>
      <c r="B15" s="587"/>
      <c r="C15" s="587"/>
      <c r="D15" s="590"/>
      <c r="E15" s="232"/>
      <c r="F15" s="229"/>
    </row>
    <row r="16" spans="1:11" ht="12.75" hidden="1" customHeight="1" thickBot="1">
      <c r="A16" s="73"/>
      <c r="B16" s="593"/>
      <c r="C16" s="594"/>
      <c r="D16" s="594"/>
      <c r="E16" s="232"/>
      <c r="F16" s="229"/>
    </row>
    <row r="17" spans="1:6" ht="12.75" hidden="1" customHeight="1" thickBot="1">
      <c r="A17" s="73"/>
      <c r="B17" s="593"/>
      <c r="C17" s="594"/>
      <c r="D17" s="594"/>
      <c r="E17" s="232"/>
      <c r="F17" s="229"/>
    </row>
    <row r="18" spans="1:6">
      <c r="A18" s="73" t="s">
        <v>233</v>
      </c>
      <c r="B18" s="586" t="s">
        <v>234</v>
      </c>
      <c r="C18" s="586"/>
      <c r="D18" s="586"/>
      <c r="E18" s="231"/>
      <c r="F18" s="75"/>
    </row>
    <row r="19" spans="1:6" ht="12.75" customHeight="1" thickBot="1">
      <c r="A19" s="73"/>
      <c r="B19" s="587" t="s">
        <v>231</v>
      </c>
      <c r="C19" s="587"/>
      <c r="D19" s="587"/>
      <c r="E19" s="230"/>
      <c r="F19" s="75"/>
    </row>
    <row r="20" spans="1:6" ht="12.75" customHeight="1" thickBot="1">
      <c r="A20" s="73"/>
      <c r="B20" s="587"/>
      <c r="C20" s="587"/>
      <c r="D20" s="590"/>
      <c r="E20" s="232"/>
      <c r="F20" s="229"/>
    </row>
    <row r="21" spans="1:6" ht="12.75" hidden="1" customHeight="1" thickBot="1">
      <c r="A21" s="73"/>
      <c r="B21" s="593"/>
      <c r="C21" s="594"/>
      <c r="D21" s="594"/>
      <c r="E21" s="232"/>
      <c r="F21" s="229"/>
    </row>
    <row r="22" spans="1:6" ht="12.75" hidden="1" customHeight="1" thickBot="1">
      <c r="A22" s="73"/>
      <c r="B22" s="593"/>
      <c r="C22" s="594"/>
      <c r="D22" s="594"/>
      <c r="E22" s="232"/>
      <c r="F22" s="229"/>
    </row>
    <row r="23" spans="1:6" ht="12.75" customHeight="1">
      <c r="A23" s="73" t="s">
        <v>235</v>
      </c>
      <c r="B23" s="587" t="s">
        <v>236</v>
      </c>
      <c r="C23" s="587"/>
      <c r="D23" s="587"/>
      <c r="E23" s="231"/>
      <c r="F23" s="75"/>
    </row>
    <row r="24" spans="1:6" ht="12.75" customHeight="1" thickBot="1">
      <c r="A24" s="73"/>
      <c r="B24" s="587" t="s">
        <v>231</v>
      </c>
      <c r="C24" s="587"/>
      <c r="D24" s="587"/>
      <c r="E24" s="230"/>
      <c r="F24" s="75"/>
    </row>
    <row r="25" spans="1:6" ht="12" customHeight="1" thickBot="1">
      <c r="A25" s="73"/>
      <c r="B25" s="587"/>
      <c r="C25" s="587"/>
      <c r="D25" s="590"/>
      <c r="E25" s="232"/>
      <c r="F25" s="229"/>
    </row>
    <row r="26" spans="1:6" ht="12" hidden="1" customHeight="1" thickBot="1">
      <c r="A26" s="73"/>
      <c r="B26" s="593"/>
      <c r="C26" s="594"/>
      <c r="D26" s="594"/>
      <c r="E26" s="232"/>
      <c r="F26" s="229"/>
    </row>
    <row r="27" spans="1:6" ht="12" hidden="1" customHeight="1" thickBot="1">
      <c r="A27" s="73"/>
      <c r="B27" s="593"/>
      <c r="C27" s="594"/>
      <c r="D27" s="594"/>
      <c r="E27" s="232"/>
      <c r="F27" s="229"/>
    </row>
    <row r="28" spans="1:6">
      <c r="A28" s="73" t="s">
        <v>213</v>
      </c>
      <c r="B28" s="591" t="s">
        <v>237</v>
      </c>
      <c r="C28" s="591"/>
      <c r="D28" s="592"/>
      <c r="E28" s="260">
        <v>8208447.7800000003</v>
      </c>
      <c r="F28" s="229"/>
    </row>
    <row r="29" spans="1:6" ht="12.75" customHeight="1">
      <c r="A29" s="73" t="s">
        <v>50</v>
      </c>
      <c r="B29" s="587" t="s">
        <v>238</v>
      </c>
      <c r="C29" s="587"/>
      <c r="D29" s="587"/>
      <c r="E29" s="231"/>
      <c r="F29" s="75"/>
    </row>
    <row r="30" spans="1:6" ht="12.75" customHeight="1" thickBot="1">
      <c r="A30" s="73"/>
      <c r="B30" s="587" t="s">
        <v>231</v>
      </c>
      <c r="C30" s="587"/>
      <c r="D30" s="587"/>
      <c r="E30" s="230"/>
      <c r="F30" s="75"/>
    </row>
    <row r="31" spans="1:6" ht="12.75" customHeight="1" thickBot="1">
      <c r="A31" s="73"/>
      <c r="B31" s="587"/>
      <c r="C31" s="587"/>
      <c r="D31" s="590"/>
      <c r="E31" s="232"/>
      <c r="F31" s="229"/>
    </row>
    <row r="32" spans="1:6" ht="12.75" hidden="1" customHeight="1" thickBot="1">
      <c r="A32" s="73"/>
      <c r="B32" s="593"/>
      <c r="C32" s="594"/>
      <c r="D32" s="594"/>
      <c r="E32" s="232"/>
      <c r="F32" s="229"/>
    </row>
    <row r="33" spans="1:6" ht="12.75" hidden="1" customHeight="1" thickBot="1">
      <c r="A33" s="73"/>
      <c r="B33" s="593"/>
      <c r="C33" s="594"/>
      <c r="D33" s="594"/>
      <c r="E33" s="232"/>
      <c r="F33" s="229"/>
    </row>
    <row r="34" spans="1:6">
      <c r="A34" s="73" t="s">
        <v>212</v>
      </c>
      <c r="B34" s="586" t="s">
        <v>239</v>
      </c>
      <c r="C34" s="586"/>
      <c r="D34" s="586"/>
      <c r="E34" s="231">
        <v>445884.53</v>
      </c>
      <c r="F34" s="75"/>
    </row>
    <row r="35" spans="1:6" ht="12.75" customHeight="1" thickBot="1">
      <c r="A35" s="73"/>
      <c r="B35" s="587" t="s">
        <v>231</v>
      </c>
      <c r="C35" s="587"/>
      <c r="D35" s="587"/>
      <c r="E35" s="230"/>
      <c r="F35" s="75"/>
    </row>
    <row r="36" spans="1:6" ht="12.75" customHeight="1" thickBot="1">
      <c r="A36" s="73"/>
      <c r="B36" s="587" t="s">
        <v>528</v>
      </c>
      <c r="C36" s="587"/>
      <c r="D36" s="590"/>
      <c r="E36" s="232">
        <v>569.89</v>
      </c>
      <c r="F36" s="229"/>
    </row>
    <row r="37" spans="1:6" ht="12.75" customHeight="1" thickBot="1">
      <c r="A37" s="73"/>
      <c r="B37" s="590" t="s">
        <v>529</v>
      </c>
      <c r="C37" s="602"/>
      <c r="D37" s="602"/>
      <c r="E37" s="232">
        <v>379.5</v>
      </c>
      <c r="F37" s="229"/>
    </row>
    <row r="38" spans="1:6" ht="12.75" customHeight="1" thickBot="1">
      <c r="A38" s="73"/>
      <c r="B38" s="593"/>
      <c r="C38" s="594"/>
      <c r="D38" s="594"/>
      <c r="E38" s="232"/>
      <c r="F38" s="229"/>
    </row>
    <row r="39" spans="1:6">
      <c r="A39" s="73" t="s">
        <v>219</v>
      </c>
      <c r="B39" s="586" t="s">
        <v>240</v>
      </c>
      <c r="C39" s="586"/>
      <c r="D39" s="586"/>
      <c r="E39" s="231"/>
      <c r="F39" s="75"/>
    </row>
    <row r="40" spans="1:6" ht="12.75" customHeight="1" thickBot="1">
      <c r="A40" s="73"/>
      <c r="B40" s="587" t="s">
        <v>231</v>
      </c>
      <c r="C40" s="587"/>
      <c r="D40" s="587"/>
      <c r="E40" s="230"/>
      <c r="F40" s="75"/>
    </row>
    <row r="41" spans="1:6" ht="12.75" customHeight="1" thickBot="1">
      <c r="A41" s="73"/>
      <c r="B41" s="604"/>
      <c r="C41" s="605"/>
      <c r="D41" s="605"/>
      <c r="E41" s="232"/>
      <c r="F41" s="229"/>
    </row>
    <row r="42" spans="1:6" ht="12.75" hidden="1" customHeight="1" thickBot="1">
      <c r="A42" s="73"/>
      <c r="B42" s="593"/>
      <c r="C42" s="594"/>
      <c r="D42" s="594"/>
      <c r="E42" s="232"/>
      <c r="F42" s="229"/>
    </row>
    <row r="43" spans="1:6" ht="12.75" hidden="1" customHeight="1" thickBot="1">
      <c r="A43" s="73"/>
      <c r="B43" s="587"/>
      <c r="C43" s="587"/>
      <c r="D43" s="590"/>
      <c r="E43" s="232"/>
      <c r="F43" s="229"/>
    </row>
    <row r="44" spans="1:6" ht="12.75" customHeight="1">
      <c r="A44" s="73" t="s">
        <v>235</v>
      </c>
      <c r="B44" s="608" t="s">
        <v>516</v>
      </c>
      <c r="C44" s="609"/>
      <c r="D44" s="609"/>
      <c r="E44" s="260"/>
      <c r="F44" s="229"/>
    </row>
    <row r="45" spans="1:6" ht="12.75" customHeight="1" thickBot="1">
      <c r="A45" s="73"/>
      <c r="B45" s="587" t="s">
        <v>231</v>
      </c>
      <c r="C45" s="587"/>
      <c r="D45" s="587"/>
      <c r="E45" s="443"/>
      <c r="F45" s="229"/>
    </row>
    <row r="46" spans="1:6" ht="12.75" customHeight="1" thickBot="1">
      <c r="A46" s="73"/>
      <c r="B46" s="593"/>
      <c r="C46" s="594"/>
      <c r="D46" s="594"/>
      <c r="E46" s="232"/>
      <c r="F46" s="229"/>
    </row>
    <row r="47" spans="1:6" ht="12.75" hidden="1" customHeight="1" thickBot="1">
      <c r="A47" s="73"/>
      <c r="B47" s="593"/>
      <c r="C47" s="594"/>
      <c r="D47" s="594"/>
      <c r="E47" s="232"/>
      <c r="F47" s="229"/>
    </row>
    <row r="48" spans="1:6" ht="12.75" hidden="1" customHeight="1" thickBot="1">
      <c r="A48" s="73"/>
      <c r="B48" s="593"/>
      <c r="C48" s="594"/>
      <c r="D48" s="594"/>
      <c r="E48" s="232"/>
      <c r="F48" s="229"/>
    </row>
    <row r="49" spans="1:6" ht="12.75" hidden="1" customHeight="1" thickBot="1">
      <c r="A49" s="73"/>
      <c r="B49" s="593"/>
      <c r="C49" s="594"/>
      <c r="D49" s="594"/>
      <c r="E49" s="232"/>
      <c r="F49" s="229"/>
    </row>
    <row r="50" spans="1:6" ht="12.75" hidden="1" customHeight="1" thickBot="1">
      <c r="A50" s="73"/>
      <c r="B50" s="593"/>
      <c r="C50" s="594"/>
      <c r="D50" s="594"/>
      <c r="E50" s="232"/>
      <c r="F50" s="229"/>
    </row>
    <row r="51" spans="1:6" ht="12.75" hidden="1" customHeight="1" thickBot="1">
      <c r="A51" s="73"/>
      <c r="B51" s="593"/>
      <c r="C51" s="594"/>
      <c r="D51" s="594"/>
      <c r="E51" s="232"/>
      <c r="F51" s="229"/>
    </row>
    <row r="52" spans="1:6" ht="12.75" hidden="1" customHeight="1" thickBot="1">
      <c r="A52" s="73"/>
      <c r="B52" s="593"/>
      <c r="C52" s="594"/>
      <c r="D52" s="594"/>
      <c r="E52" s="232"/>
      <c r="F52" s="229"/>
    </row>
    <row r="53" spans="1:6">
      <c r="A53" s="73" t="s">
        <v>241</v>
      </c>
      <c r="B53" s="586" t="s">
        <v>242</v>
      </c>
      <c r="C53" s="586"/>
      <c r="D53" s="603"/>
      <c r="E53" s="260"/>
      <c r="F53" s="229"/>
    </row>
    <row r="54" spans="1:6" ht="12.75" customHeight="1" thickBot="1">
      <c r="A54" s="73"/>
      <c r="B54" s="587" t="s">
        <v>231</v>
      </c>
      <c r="C54" s="587"/>
      <c r="D54" s="587"/>
      <c r="E54" s="442"/>
      <c r="F54" s="75"/>
    </row>
    <row r="55" spans="1:6" ht="12.75" customHeight="1" thickBot="1">
      <c r="A55" s="73"/>
      <c r="B55" s="587"/>
      <c r="C55" s="587"/>
      <c r="D55" s="590"/>
      <c r="E55" s="232"/>
      <c r="F55" s="229"/>
    </row>
    <row r="56" spans="1:6" ht="12.75" hidden="1" customHeight="1" thickBot="1">
      <c r="A56" s="73"/>
      <c r="B56" s="593"/>
      <c r="C56" s="594"/>
      <c r="D56" s="594"/>
      <c r="E56" s="232"/>
      <c r="F56" s="229"/>
    </row>
    <row r="57" spans="1:6" ht="12.75" hidden="1" customHeight="1" thickBot="1">
      <c r="A57" s="73"/>
      <c r="B57" s="593"/>
      <c r="C57" s="594"/>
      <c r="D57" s="594"/>
      <c r="E57" s="232"/>
      <c r="F57" s="229"/>
    </row>
    <row r="58" spans="1:6">
      <c r="A58" s="73" t="s">
        <v>243</v>
      </c>
      <c r="B58" s="586" t="s">
        <v>244</v>
      </c>
      <c r="C58" s="586"/>
      <c r="D58" s="586"/>
      <c r="E58" s="231"/>
      <c r="F58" s="75"/>
    </row>
    <row r="59" spans="1:6" ht="12.75" customHeight="1" thickBot="1">
      <c r="A59" s="73"/>
      <c r="B59" s="587" t="s">
        <v>231</v>
      </c>
      <c r="C59" s="587"/>
      <c r="D59" s="587"/>
      <c r="E59" s="230"/>
      <c r="F59" s="75"/>
    </row>
    <row r="60" spans="1:6" ht="12.75" customHeight="1" thickBot="1">
      <c r="A60" s="73"/>
      <c r="B60" s="587"/>
      <c r="C60" s="587"/>
      <c r="D60" s="590"/>
      <c r="E60" s="232"/>
      <c r="F60" s="229"/>
    </row>
    <row r="61" spans="1:6" ht="12.75" hidden="1" customHeight="1">
      <c r="A61" s="73"/>
      <c r="B61" s="593"/>
      <c r="C61" s="594"/>
      <c r="D61" s="594"/>
      <c r="E61" s="260"/>
      <c r="F61" s="229"/>
    </row>
    <row r="62" spans="1:6" ht="12.75" hidden="1" customHeight="1">
      <c r="A62" s="73"/>
      <c r="B62" s="593"/>
      <c r="C62" s="594"/>
      <c r="D62" s="594"/>
      <c r="E62" s="314"/>
      <c r="F62" s="229"/>
    </row>
    <row r="63" spans="1:6" ht="12.75" customHeight="1">
      <c r="A63" s="73" t="s">
        <v>245</v>
      </c>
      <c r="B63" s="587" t="s">
        <v>246</v>
      </c>
      <c r="C63" s="587"/>
      <c r="D63" s="587"/>
      <c r="E63" s="231"/>
      <c r="F63" s="75"/>
    </row>
    <row r="64" spans="1:6" ht="12.75" customHeight="1" thickBot="1">
      <c r="A64" s="73"/>
      <c r="B64" s="587" t="s">
        <v>231</v>
      </c>
      <c r="C64" s="587"/>
      <c r="D64" s="587"/>
      <c r="E64" s="230"/>
      <c r="F64" s="75"/>
    </row>
    <row r="65" spans="1:6" ht="12.75" customHeight="1" thickBot="1">
      <c r="A65" s="73"/>
      <c r="B65" s="587"/>
      <c r="C65" s="587"/>
      <c r="D65" s="590"/>
      <c r="E65" s="232"/>
      <c r="F65" s="229"/>
    </row>
    <row r="66" spans="1:6" ht="12.75" hidden="1" customHeight="1">
      <c r="A66" s="73"/>
      <c r="B66" s="593"/>
      <c r="C66" s="594"/>
      <c r="D66" s="594"/>
      <c r="E66" s="260"/>
      <c r="F66" s="229"/>
    </row>
    <row r="67" spans="1:6" ht="12.75" hidden="1" customHeight="1">
      <c r="A67" s="73"/>
      <c r="B67" s="593"/>
      <c r="C67" s="594"/>
      <c r="D67" s="594"/>
      <c r="E67" s="314"/>
      <c r="F67" s="229"/>
    </row>
    <row r="68" spans="1:6">
      <c r="A68" s="73" t="s">
        <v>247</v>
      </c>
      <c r="B68" s="586" t="s">
        <v>248</v>
      </c>
      <c r="C68" s="586"/>
      <c r="D68" s="586"/>
      <c r="E68" s="231"/>
      <c r="F68" s="75"/>
    </row>
    <row r="69" spans="1:6" ht="12.75" customHeight="1" thickBot="1">
      <c r="A69" s="73"/>
      <c r="B69" s="587" t="s">
        <v>231</v>
      </c>
      <c r="C69" s="587"/>
      <c r="D69" s="587"/>
      <c r="E69" s="230"/>
      <c r="F69" s="75"/>
    </row>
    <row r="70" spans="1:6" ht="12.75" customHeight="1" thickBot="1">
      <c r="A70" s="73"/>
      <c r="B70" s="587"/>
      <c r="C70" s="587"/>
      <c r="D70" s="590"/>
      <c r="E70" s="232"/>
      <c r="F70" s="229"/>
    </row>
    <row r="71" spans="1:6" ht="12.75" hidden="1" customHeight="1">
      <c r="A71" s="73"/>
      <c r="B71" s="593"/>
      <c r="C71" s="594"/>
      <c r="D71" s="594"/>
      <c r="E71" s="260"/>
      <c r="F71" s="229"/>
    </row>
    <row r="72" spans="1:6" ht="12.75" hidden="1" customHeight="1">
      <c r="A72" s="73"/>
      <c r="B72" s="593"/>
      <c r="C72" s="594"/>
      <c r="D72" s="594"/>
      <c r="E72" s="314"/>
      <c r="F72" s="229"/>
    </row>
    <row r="73" spans="1:6" ht="14.25" customHeight="1">
      <c r="A73" s="73" t="s">
        <v>249</v>
      </c>
      <c r="B73" s="584" t="s">
        <v>250</v>
      </c>
      <c r="C73" s="584"/>
      <c r="D73" s="585"/>
      <c r="E73" s="260"/>
      <c r="F73" s="229"/>
    </row>
    <row r="74" spans="1:6" ht="12.75" customHeight="1">
      <c r="A74" s="73" t="s">
        <v>50</v>
      </c>
      <c r="B74" s="587" t="s">
        <v>251</v>
      </c>
      <c r="C74" s="587"/>
      <c r="D74" s="587"/>
      <c r="E74" s="231"/>
      <c r="F74" s="75"/>
    </row>
    <row r="75" spans="1:6" ht="12.75" customHeight="1" thickBot="1">
      <c r="A75" s="73"/>
      <c r="B75" s="587" t="s">
        <v>231</v>
      </c>
      <c r="C75" s="587"/>
      <c r="D75" s="587"/>
      <c r="E75" s="230"/>
      <c r="F75" s="75"/>
    </row>
    <row r="76" spans="1:6" ht="12.75" customHeight="1" thickBot="1">
      <c r="A76" s="73"/>
      <c r="B76" s="587"/>
      <c r="C76" s="587"/>
      <c r="D76" s="590"/>
      <c r="E76" s="232"/>
      <c r="F76" s="229"/>
    </row>
    <row r="77" spans="1:6" ht="12.75" hidden="1" customHeight="1">
      <c r="A77" s="73"/>
      <c r="B77" s="593"/>
      <c r="C77" s="594"/>
      <c r="D77" s="594"/>
      <c r="E77" s="260"/>
      <c r="F77" s="229"/>
    </row>
    <row r="78" spans="1:6" ht="12.75" hidden="1" customHeight="1">
      <c r="A78" s="73"/>
      <c r="B78" s="593"/>
      <c r="C78" s="594"/>
      <c r="D78" s="594"/>
      <c r="E78" s="314"/>
      <c r="F78" s="229"/>
    </row>
    <row r="79" spans="1:6" ht="12.75" customHeight="1">
      <c r="A79" s="73" t="s">
        <v>212</v>
      </c>
      <c r="B79" s="587" t="s">
        <v>252</v>
      </c>
      <c r="C79" s="587"/>
      <c r="D79" s="587"/>
      <c r="E79" s="231"/>
      <c r="F79" s="75"/>
    </row>
    <row r="80" spans="1:6" ht="12.75" customHeight="1" thickBot="1">
      <c r="A80" s="73"/>
      <c r="B80" s="587" t="s">
        <v>231</v>
      </c>
      <c r="C80" s="587"/>
      <c r="D80" s="587"/>
      <c r="E80" s="230"/>
      <c r="F80" s="75"/>
    </row>
    <row r="81" spans="1:7" ht="12.75" customHeight="1" thickBot="1">
      <c r="A81" s="73"/>
      <c r="B81" s="587"/>
      <c r="C81" s="587"/>
      <c r="D81" s="590"/>
      <c r="E81" s="232"/>
      <c r="F81" s="229"/>
    </row>
    <row r="82" spans="1:7" ht="12.75" hidden="1" customHeight="1">
      <c r="A82" s="73"/>
      <c r="B82" s="593"/>
      <c r="C82" s="594"/>
      <c r="D82" s="594"/>
      <c r="E82" s="260"/>
      <c r="F82" s="229"/>
    </row>
    <row r="83" spans="1:7" ht="12.75" hidden="1" customHeight="1">
      <c r="A83" s="73"/>
      <c r="B83" s="593"/>
      <c r="C83" s="594"/>
      <c r="D83" s="594"/>
      <c r="E83" s="314"/>
      <c r="F83" s="229"/>
    </row>
    <row r="84" spans="1:7" s="77" customFormat="1" ht="15" customHeight="1">
      <c r="A84" s="73" t="s">
        <v>225</v>
      </c>
      <c r="B84" s="591" t="s">
        <v>253</v>
      </c>
      <c r="C84" s="591"/>
      <c r="D84" s="591"/>
      <c r="E84" s="231"/>
      <c r="F84" s="74"/>
    </row>
    <row r="85" spans="1:7" s="77" customFormat="1" ht="17.25" customHeight="1">
      <c r="A85" s="73" t="s">
        <v>50</v>
      </c>
      <c r="B85" s="586" t="s">
        <v>253</v>
      </c>
      <c r="C85" s="586"/>
      <c r="D85" s="586"/>
      <c r="E85" s="74"/>
      <c r="F85" s="74"/>
    </row>
    <row r="86" spans="1:7" ht="12.75" customHeight="1" thickBot="1">
      <c r="A86" s="73"/>
      <c r="B86" s="587" t="s">
        <v>231</v>
      </c>
      <c r="C86" s="587"/>
      <c r="D86" s="587"/>
      <c r="E86" s="230"/>
      <c r="F86" s="75"/>
    </row>
    <row r="87" spans="1:7" ht="12.75" customHeight="1" thickBot="1">
      <c r="A87" s="73"/>
      <c r="B87" s="587"/>
      <c r="C87" s="587"/>
      <c r="D87" s="590"/>
      <c r="E87" s="232"/>
      <c r="F87" s="229"/>
    </row>
    <row r="88" spans="1:7" ht="12.75" hidden="1" customHeight="1">
      <c r="A88" s="73"/>
      <c r="B88" s="593"/>
      <c r="C88" s="594"/>
      <c r="D88" s="594"/>
      <c r="E88" s="260"/>
      <c r="F88" s="229"/>
    </row>
    <row r="89" spans="1:7" ht="12.75" hidden="1" customHeight="1">
      <c r="A89" s="73"/>
      <c r="B89" s="593"/>
      <c r="C89" s="594"/>
      <c r="D89" s="594"/>
      <c r="E89" s="314"/>
      <c r="F89" s="229"/>
    </row>
    <row r="90" spans="1:7" s="77" customFormat="1" ht="15" customHeight="1">
      <c r="A90" s="73" t="s">
        <v>254</v>
      </c>
      <c r="B90" s="591" t="s">
        <v>255</v>
      </c>
      <c r="C90" s="591"/>
      <c r="D90" s="592"/>
      <c r="E90" s="260"/>
      <c r="F90" s="259"/>
    </row>
    <row r="91" spans="1:7" s="77" customFormat="1" ht="18" customHeight="1">
      <c r="A91" s="73" t="s">
        <v>50</v>
      </c>
      <c r="B91" s="586" t="s">
        <v>256</v>
      </c>
      <c r="C91" s="586"/>
      <c r="D91" s="586"/>
      <c r="E91" s="231"/>
      <c r="F91" s="74"/>
    </row>
    <row r="92" spans="1:7" ht="12.75" customHeight="1" thickBot="1">
      <c r="A92" s="73"/>
      <c r="B92" s="587" t="s">
        <v>231</v>
      </c>
      <c r="C92" s="587"/>
      <c r="D92" s="587"/>
      <c r="E92" s="230"/>
      <c r="F92" s="75"/>
    </row>
    <row r="93" spans="1:7" ht="12.75" customHeight="1" thickBot="1">
      <c r="A93" s="73"/>
      <c r="B93" s="587"/>
      <c r="C93" s="587"/>
      <c r="D93" s="590"/>
      <c r="E93" s="232"/>
      <c r="F93" s="229"/>
    </row>
    <row r="94" spans="1:7" ht="12.75" hidden="1" customHeight="1">
      <c r="A94" s="73"/>
      <c r="B94" s="593"/>
      <c r="C94" s="594"/>
      <c r="D94" s="594"/>
      <c r="E94" s="260"/>
      <c r="F94" s="229"/>
    </row>
    <row r="95" spans="1:7" ht="12.75" hidden="1" customHeight="1">
      <c r="A95" s="73"/>
      <c r="B95" s="593"/>
      <c r="C95" s="594"/>
      <c r="D95" s="594"/>
      <c r="E95" s="314"/>
      <c r="F95" s="229"/>
    </row>
    <row r="96" spans="1:7" s="77" customFormat="1" ht="15.75" customHeight="1">
      <c r="A96" s="73" t="s">
        <v>257</v>
      </c>
      <c r="B96" s="584" t="s">
        <v>258</v>
      </c>
      <c r="C96" s="584"/>
      <c r="D96" s="585"/>
      <c r="E96" s="260"/>
      <c r="F96" s="259"/>
      <c r="G96" s="10"/>
    </row>
    <row r="97" spans="1:10" s="77" customFormat="1" ht="15" customHeight="1">
      <c r="A97" s="73" t="s">
        <v>36</v>
      </c>
      <c r="B97" s="587" t="s">
        <v>256</v>
      </c>
      <c r="C97" s="587"/>
      <c r="D97" s="587"/>
      <c r="E97" s="231"/>
      <c r="F97" s="74"/>
      <c r="J97" s="78"/>
    </row>
    <row r="98" spans="1:10" ht="12.75" customHeight="1" thickBot="1">
      <c r="A98" s="73"/>
      <c r="B98" s="587" t="s">
        <v>231</v>
      </c>
      <c r="C98" s="587"/>
      <c r="D98" s="587"/>
      <c r="E98" s="230"/>
      <c r="F98" s="75"/>
    </row>
    <row r="99" spans="1:10" ht="12.75" customHeight="1" thickBot="1">
      <c r="A99" s="349"/>
      <c r="B99" s="588"/>
      <c r="C99" s="588"/>
      <c r="D99" s="589"/>
      <c r="E99" s="232"/>
      <c r="F99" s="350"/>
    </row>
    <row r="100" spans="1:10" ht="12.75" hidden="1" customHeight="1">
      <c r="A100" s="315"/>
      <c r="B100" s="595"/>
      <c r="C100" s="595"/>
      <c r="D100" s="595"/>
      <c r="E100" s="260"/>
      <c r="F100" s="316"/>
    </row>
    <row r="101" spans="1:10" ht="12.75" hidden="1" customHeight="1">
      <c r="A101" s="315"/>
      <c r="B101" s="595"/>
      <c r="C101" s="595"/>
      <c r="D101" s="595"/>
      <c r="E101" s="314"/>
      <c r="F101" s="316"/>
    </row>
    <row r="102" spans="1:10" ht="12.75" customHeight="1">
      <c r="A102" s="10"/>
      <c r="B102" s="409" t="s">
        <v>527</v>
      </c>
      <c r="C102" s="79"/>
      <c r="D102" s="79"/>
      <c r="E102" s="80"/>
      <c r="F102" s="11"/>
    </row>
    <row r="103" spans="1:10">
      <c r="A103" s="11"/>
      <c r="B103" s="11"/>
      <c r="C103" s="11"/>
      <c r="D103" s="11"/>
      <c r="E103" s="11"/>
      <c r="F103" s="11"/>
    </row>
    <row r="104" spans="1:10">
      <c r="A104" s="11"/>
      <c r="B104" s="11"/>
      <c r="C104" s="11"/>
      <c r="D104" s="11"/>
      <c r="E104" s="11"/>
      <c r="F104" s="11"/>
    </row>
    <row r="105" spans="1:10" ht="15">
      <c r="A105" s="406" t="s">
        <v>468</v>
      </c>
      <c r="B105" s="583"/>
      <c r="C105" s="583"/>
      <c r="D105" s="413" t="str">
        <f>'NAZWA JEDNOSTKI,SPORZĄDZIŁ,DATA'!I3</f>
        <v>2024.03.15</v>
      </c>
      <c r="E105" s="407"/>
      <c r="F105" s="407"/>
    </row>
    <row r="106" spans="1:10" ht="13.5" customHeight="1">
      <c r="A106" s="11" t="s">
        <v>441</v>
      </c>
      <c r="B106" s="403"/>
      <c r="C106" s="403"/>
      <c r="D106" s="403" t="s">
        <v>147</v>
      </c>
      <c r="E106" s="379"/>
      <c r="F106" s="379"/>
    </row>
    <row r="107" spans="1:10" ht="17.25" customHeight="1"/>
    <row r="111" spans="1:10" ht="15">
      <c r="B111"/>
    </row>
    <row r="112" spans="1:10" ht="15">
      <c r="B112"/>
    </row>
  </sheetData>
  <sheetProtection selectLockedCells="1" selectUnlockedCells="1"/>
  <mergeCells count="100">
    <mergeCell ref="B52:D52"/>
    <mergeCell ref="B47:D47"/>
    <mergeCell ref="B48:D48"/>
    <mergeCell ref="B49:D49"/>
    <mergeCell ref="B44:D44"/>
    <mergeCell ref="B45:D45"/>
    <mergeCell ref="B46:D46"/>
    <mergeCell ref="B50:D50"/>
    <mergeCell ref="B51:D51"/>
    <mergeCell ref="B83:D83"/>
    <mergeCell ref="B91:D91"/>
    <mergeCell ref="B92:D92"/>
    <mergeCell ref="B93:D93"/>
    <mergeCell ref="B76:D76"/>
    <mergeCell ref="B79:D79"/>
    <mergeCell ref="B80:D80"/>
    <mergeCell ref="B81:D81"/>
    <mergeCell ref="B84:D84"/>
    <mergeCell ref="B88:D88"/>
    <mergeCell ref="B89:D89"/>
    <mergeCell ref="B71:D71"/>
    <mergeCell ref="B72:D72"/>
    <mergeCell ref="B77:D77"/>
    <mergeCell ref="B78:D78"/>
    <mergeCell ref="B82:D82"/>
    <mergeCell ref="E1:F1"/>
    <mergeCell ref="E2:F2"/>
    <mergeCell ref="A5:F5"/>
    <mergeCell ref="A6:D6"/>
    <mergeCell ref="B7:D7"/>
    <mergeCell ref="A1:D2"/>
    <mergeCell ref="B40:D40"/>
    <mergeCell ref="B69:D69"/>
    <mergeCell ref="B70:D70"/>
    <mergeCell ref="B73:D73"/>
    <mergeCell ref="B74:D74"/>
    <mergeCell ref="B65:D65"/>
    <mergeCell ref="B62:D62"/>
    <mergeCell ref="B43:D43"/>
    <mergeCell ref="B53:D53"/>
    <mergeCell ref="B54:D54"/>
    <mergeCell ref="B55:D55"/>
    <mergeCell ref="B41:D41"/>
    <mergeCell ref="B42:D42"/>
    <mergeCell ref="B56:D56"/>
    <mergeCell ref="B57:D57"/>
    <mergeCell ref="B61:D61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68:D68"/>
    <mergeCell ref="B66:D66"/>
    <mergeCell ref="B67:D67"/>
    <mergeCell ref="B75:D75"/>
    <mergeCell ref="B24:D24"/>
    <mergeCell ref="B25:D25"/>
    <mergeCell ref="B28:D28"/>
    <mergeCell ref="B58:D58"/>
    <mergeCell ref="B30:D30"/>
    <mergeCell ref="B59:D59"/>
    <mergeCell ref="B60:D60"/>
    <mergeCell ref="B63:D63"/>
    <mergeCell ref="B64:D64"/>
    <mergeCell ref="B29:D29"/>
    <mergeCell ref="B26:D26"/>
    <mergeCell ref="B27:D27"/>
    <mergeCell ref="B105:C105"/>
    <mergeCell ref="B96:D96"/>
    <mergeCell ref="B85:D85"/>
    <mergeCell ref="B86:D86"/>
    <mergeCell ref="B97:D97"/>
    <mergeCell ref="B98:D98"/>
    <mergeCell ref="B99:D99"/>
    <mergeCell ref="B87:D87"/>
    <mergeCell ref="B90:D90"/>
    <mergeCell ref="B94:D94"/>
    <mergeCell ref="B95:D95"/>
    <mergeCell ref="B100:D100"/>
    <mergeCell ref="B101:D101"/>
  </mergeCells>
  <pageMargins left="0.74791666666666667" right="0.74791666666666667" top="0.39374999999999999" bottom="0.39374999999999999" header="0.51180555555555551" footer="0.51180555555555551"/>
  <pageSetup paperSize="9" scale="77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zoomScaleSheetLayoutView="100" workbookViewId="0">
      <selection activeCell="Z11" sqref="Z11"/>
    </sheetView>
  </sheetViews>
  <sheetFormatPr defaultRowHeight="15"/>
  <cols>
    <col min="1" max="1" width="3" customWidth="1"/>
    <col min="2" max="2" width="5.7109375" customWidth="1"/>
    <col min="3" max="3" width="47.85546875" customWidth="1"/>
    <col min="4" max="4" width="20.28515625" customWidth="1"/>
    <col min="5" max="5" width="11.85546875" customWidth="1"/>
    <col min="6" max="8" width="16.7109375" customWidth="1"/>
    <col min="9" max="9" width="13" customWidth="1"/>
    <col min="10" max="12" width="16.7109375" customWidth="1"/>
    <col min="13" max="13" width="18.7109375" customWidth="1"/>
    <col min="14" max="14" width="21.140625" customWidth="1"/>
    <col min="258" max="258" width="5.7109375" customWidth="1"/>
    <col min="259" max="259" width="47.85546875" customWidth="1"/>
    <col min="260" max="260" width="17.140625" customWidth="1"/>
    <col min="261" max="261" width="12.28515625" customWidth="1"/>
    <col min="262" max="262" width="14.42578125" customWidth="1"/>
    <col min="263" max="263" width="16.140625" customWidth="1"/>
    <col min="264" max="264" width="9.7109375" customWidth="1"/>
    <col min="265" max="265" width="13.28515625" customWidth="1"/>
    <col min="266" max="266" width="12.140625" customWidth="1"/>
    <col min="267" max="267" width="16.28515625" customWidth="1"/>
    <col min="268" max="268" width="11.42578125" customWidth="1"/>
    <col min="269" max="269" width="17.140625" customWidth="1"/>
    <col min="514" max="514" width="5.7109375" customWidth="1"/>
    <col min="515" max="515" width="47.85546875" customWidth="1"/>
    <col min="516" max="516" width="17.140625" customWidth="1"/>
    <col min="517" max="517" width="12.28515625" customWidth="1"/>
    <col min="518" max="518" width="14.42578125" customWidth="1"/>
    <col min="519" max="519" width="16.140625" customWidth="1"/>
    <col min="520" max="520" width="9.7109375" customWidth="1"/>
    <col min="521" max="521" width="13.28515625" customWidth="1"/>
    <col min="522" max="522" width="12.140625" customWidth="1"/>
    <col min="523" max="523" width="16.28515625" customWidth="1"/>
    <col min="524" max="524" width="11.42578125" customWidth="1"/>
    <col min="525" max="525" width="17.140625" customWidth="1"/>
    <col min="770" max="770" width="5.7109375" customWidth="1"/>
    <col min="771" max="771" width="47.85546875" customWidth="1"/>
    <col min="772" max="772" width="17.140625" customWidth="1"/>
    <col min="773" max="773" width="12.28515625" customWidth="1"/>
    <col min="774" max="774" width="14.42578125" customWidth="1"/>
    <col min="775" max="775" width="16.140625" customWidth="1"/>
    <col min="776" max="776" width="9.7109375" customWidth="1"/>
    <col min="777" max="777" width="13.28515625" customWidth="1"/>
    <col min="778" max="778" width="12.140625" customWidth="1"/>
    <col min="779" max="779" width="16.28515625" customWidth="1"/>
    <col min="780" max="780" width="11.42578125" customWidth="1"/>
    <col min="781" max="781" width="17.140625" customWidth="1"/>
    <col min="1026" max="1026" width="5.7109375" customWidth="1"/>
    <col min="1027" max="1027" width="47.85546875" customWidth="1"/>
    <col min="1028" max="1028" width="17.140625" customWidth="1"/>
    <col min="1029" max="1029" width="12.28515625" customWidth="1"/>
    <col min="1030" max="1030" width="14.42578125" customWidth="1"/>
    <col min="1031" max="1031" width="16.140625" customWidth="1"/>
    <col min="1032" max="1032" width="9.7109375" customWidth="1"/>
    <col min="1033" max="1033" width="13.28515625" customWidth="1"/>
    <col min="1034" max="1034" width="12.140625" customWidth="1"/>
    <col min="1035" max="1035" width="16.28515625" customWidth="1"/>
    <col min="1036" max="1036" width="11.42578125" customWidth="1"/>
    <col min="1037" max="1037" width="17.140625" customWidth="1"/>
    <col min="1282" max="1282" width="5.7109375" customWidth="1"/>
    <col min="1283" max="1283" width="47.85546875" customWidth="1"/>
    <col min="1284" max="1284" width="17.140625" customWidth="1"/>
    <col min="1285" max="1285" width="12.28515625" customWidth="1"/>
    <col min="1286" max="1286" width="14.42578125" customWidth="1"/>
    <col min="1287" max="1287" width="16.140625" customWidth="1"/>
    <col min="1288" max="1288" width="9.7109375" customWidth="1"/>
    <col min="1289" max="1289" width="13.28515625" customWidth="1"/>
    <col min="1290" max="1290" width="12.140625" customWidth="1"/>
    <col min="1291" max="1291" width="16.28515625" customWidth="1"/>
    <col min="1292" max="1292" width="11.42578125" customWidth="1"/>
    <col min="1293" max="1293" width="17.140625" customWidth="1"/>
    <col min="1538" max="1538" width="5.7109375" customWidth="1"/>
    <col min="1539" max="1539" width="47.85546875" customWidth="1"/>
    <col min="1540" max="1540" width="17.140625" customWidth="1"/>
    <col min="1541" max="1541" width="12.28515625" customWidth="1"/>
    <col min="1542" max="1542" width="14.42578125" customWidth="1"/>
    <col min="1543" max="1543" width="16.140625" customWidth="1"/>
    <col min="1544" max="1544" width="9.7109375" customWidth="1"/>
    <col min="1545" max="1545" width="13.28515625" customWidth="1"/>
    <col min="1546" max="1546" width="12.140625" customWidth="1"/>
    <col min="1547" max="1547" width="16.28515625" customWidth="1"/>
    <col min="1548" max="1548" width="11.42578125" customWidth="1"/>
    <col min="1549" max="1549" width="17.140625" customWidth="1"/>
    <col min="1794" max="1794" width="5.7109375" customWidth="1"/>
    <col min="1795" max="1795" width="47.85546875" customWidth="1"/>
    <col min="1796" max="1796" width="17.140625" customWidth="1"/>
    <col min="1797" max="1797" width="12.28515625" customWidth="1"/>
    <col min="1798" max="1798" width="14.42578125" customWidth="1"/>
    <col min="1799" max="1799" width="16.140625" customWidth="1"/>
    <col min="1800" max="1800" width="9.7109375" customWidth="1"/>
    <col min="1801" max="1801" width="13.28515625" customWidth="1"/>
    <col min="1802" max="1802" width="12.140625" customWidth="1"/>
    <col min="1803" max="1803" width="16.28515625" customWidth="1"/>
    <col min="1804" max="1804" width="11.42578125" customWidth="1"/>
    <col min="1805" max="1805" width="17.140625" customWidth="1"/>
    <col min="2050" max="2050" width="5.7109375" customWidth="1"/>
    <col min="2051" max="2051" width="47.85546875" customWidth="1"/>
    <col min="2052" max="2052" width="17.140625" customWidth="1"/>
    <col min="2053" max="2053" width="12.28515625" customWidth="1"/>
    <col min="2054" max="2054" width="14.42578125" customWidth="1"/>
    <col min="2055" max="2055" width="16.140625" customWidth="1"/>
    <col min="2056" max="2056" width="9.7109375" customWidth="1"/>
    <col min="2057" max="2057" width="13.28515625" customWidth="1"/>
    <col min="2058" max="2058" width="12.140625" customWidth="1"/>
    <col min="2059" max="2059" width="16.28515625" customWidth="1"/>
    <col min="2060" max="2060" width="11.42578125" customWidth="1"/>
    <col min="2061" max="2061" width="17.140625" customWidth="1"/>
    <col min="2306" max="2306" width="5.7109375" customWidth="1"/>
    <col min="2307" max="2307" width="47.85546875" customWidth="1"/>
    <col min="2308" max="2308" width="17.140625" customWidth="1"/>
    <col min="2309" max="2309" width="12.28515625" customWidth="1"/>
    <col min="2310" max="2310" width="14.42578125" customWidth="1"/>
    <col min="2311" max="2311" width="16.140625" customWidth="1"/>
    <col min="2312" max="2312" width="9.7109375" customWidth="1"/>
    <col min="2313" max="2313" width="13.28515625" customWidth="1"/>
    <col min="2314" max="2314" width="12.140625" customWidth="1"/>
    <col min="2315" max="2315" width="16.28515625" customWidth="1"/>
    <col min="2316" max="2316" width="11.42578125" customWidth="1"/>
    <col min="2317" max="2317" width="17.140625" customWidth="1"/>
    <col min="2562" max="2562" width="5.7109375" customWidth="1"/>
    <col min="2563" max="2563" width="47.85546875" customWidth="1"/>
    <col min="2564" max="2564" width="17.140625" customWidth="1"/>
    <col min="2565" max="2565" width="12.28515625" customWidth="1"/>
    <col min="2566" max="2566" width="14.42578125" customWidth="1"/>
    <col min="2567" max="2567" width="16.140625" customWidth="1"/>
    <col min="2568" max="2568" width="9.7109375" customWidth="1"/>
    <col min="2569" max="2569" width="13.28515625" customWidth="1"/>
    <col min="2570" max="2570" width="12.140625" customWidth="1"/>
    <col min="2571" max="2571" width="16.28515625" customWidth="1"/>
    <col min="2572" max="2572" width="11.42578125" customWidth="1"/>
    <col min="2573" max="2573" width="17.140625" customWidth="1"/>
    <col min="2818" max="2818" width="5.7109375" customWidth="1"/>
    <col min="2819" max="2819" width="47.85546875" customWidth="1"/>
    <col min="2820" max="2820" width="17.140625" customWidth="1"/>
    <col min="2821" max="2821" width="12.28515625" customWidth="1"/>
    <col min="2822" max="2822" width="14.42578125" customWidth="1"/>
    <col min="2823" max="2823" width="16.140625" customWidth="1"/>
    <col min="2824" max="2824" width="9.7109375" customWidth="1"/>
    <col min="2825" max="2825" width="13.28515625" customWidth="1"/>
    <col min="2826" max="2826" width="12.140625" customWidth="1"/>
    <col min="2827" max="2827" width="16.28515625" customWidth="1"/>
    <col min="2828" max="2828" width="11.42578125" customWidth="1"/>
    <col min="2829" max="2829" width="17.140625" customWidth="1"/>
    <col min="3074" max="3074" width="5.7109375" customWidth="1"/>
    <col min="3075" max="3075" width="47.85546875" customWidth="1"/>
    <col min="3076" max="3076" width="17.140625" customWidth="1"/>
    <col min="3077" max="3077" width="12.28515625" customWidth="1"/>
    <col min="3078" max="3078" width="14.42578125" customWidth="1"/>
    <col min="3079" max="3079" width="16.140625" customWidth="1"/>
    <col min="3080" max="3080" width="9.7109375" customWidth="1"/>
    <col min="3081" max="3081" width="13.28515625" customWidth="1"/>
    <col min="3082" max="3082" width="12.140625" customWidth="1"/>
    <col min="3083" max="3083" width="16.28515625" customWidth="1"/>
    <col min="3084" max="3084" width="11.42578125" customWidth="1"/>
    <col min="3085" max="3085" width="17.140625" customWidth="1"/>
    <col min="3330" max="3330" width="5.7109375" customWidth="1"/>
    <col min="3331" max="3331" width="47.85546875" customWidth="1"/>
    <col min="3332" max="3332" width="17.140625" customWidth="1"/>
    <col min="3333" max="3333" width="12.28515625" customWidth="1"/>
    <col min="3334" max="3334" width="14.42578125" customWidth="1"/>
    <col min="3335" max="3335" width="16.140625" customWidth="1"/>
    <col min="3336" max="3336" width="9.7109375" customWidth="1"/>
    <col min="3337" max="3337" width="13.28515625" customWidth="1"/>
    <col min="3338" max="3338" width="12.140625" customWidth="1"/>
    <col min="3339" max="3339" width="16.28515625" customWidth="1"/>
    <col min="3340" max="3340" width="11.42578125" customWidth="1"/>
    <col min="3341" max="3341" width="17.140625" customWidth="1"/>
    <col min="3586" max="3586" width="5.7109375" customWidth="1"/>
    <col min="3587" max="3587" width="47.85546875" customWidth="1"/>
    <col min="3588" max="3588" width="17.140625" customWidth="1"/>
    <col min="3589" max="3589" width="12.28515625" customWidth="1"/>
    <col min="3590" max="3590" width="14.42578125" customWidth="1"/>
    <col min="3591" max="3591" width="16.140625" customWidth="1"/>
    <col min="3592" max="3592" width="9.7109375" customWidth="1"/>
    <col min="3593" max="3593" width="13.28515625" customWidth="1"/>
    <col min="3594" max="3594" width="12.140625" customWidth="1"/>
    <col min="3595" max="3595" width="16.28515625" customWidth="1"/>
    <col min="3596" max="3596" width="11.42578125" customWidth="1"/>
    <col min="3597" max="3597" width="17.140625" customWidth="1"/>
    <col min="3842" max="3842" width="5.7109375" customWidth="1"/>
    <col min="3843" max="3843" width="47.85546875" customWidth="1"/>
    <col min="3844" max="3844" width="17.140625" customWidth="1"/>
    <col min="3845" max="3845" width="12.28515625" customWidth="1"/>
    <col min="3846" max="3846" width="14.42578125" customWidth="1"/>
    <col min="3847" max="3847" width="16.140625" customWidth="1"/>
    <col min="3848" max="3848" width="9.7109375" customWidth="1"/>
    <col min="3849" max="3849" width="13.28515625" customWidth="1"/>
    <col min="3850" max="3850" width="12.140625" customWidth="1"/>
    <col min="3851" max="3851" width="16.28515625" customWidth="1"/>
    <col min="3852" max="3852" width="11.42578125" customWidth="1"/>
    <col min="3853" max="3853" width="17.140625" customWidth="1"/>
    <col min="4098" max="4098" width="5.7109375" customWidth="1"/>
    <col min="4099" max="4099" width="47.85546875" customWidth="1"/>
    <col min="4100" max="4100" width="17.140625" customWidth="1"/>
    <col min="4101" max="4101" width="12.28515625" customWidth="1"/>
    <col min="4102" max="4102" width="14.42578125" customWidth="1"/>
    <col min="4103" max="4103" width="16.140625" customWidth="1"/>
    <col min="4104" max="4104" width="9.7109375" customWidth="1"/>
    <col min="4105" max="4105" width="13.28515625" customWidth="1"/>
    <col min="4106" max="4106" width="12.140625" customWidth="1"/>
    <col min="4107" max="4107" width="16.28515625" customWidth="1"/>
    <col min="4108" max="4108" width="11.42578125" customWidth="1"/>
    <col min="4109" max="4109" width="17.140625" customWidth="1"/>
    <col min="4354" max="4354" width="5.7109375" customWidth="1"/>
    <col min="4355" max="4355" width="47.85546875" customWidth="1"/>
    <col min="4356" max="4356" width="17.140625" customWidth="1"/>
    <col min="4357" max="4357" width="12.28515625" customWidth="1"/>
    <col min="4358" max="4358" width="14.42578125" customWidth="1"/>
    <col min="4359" max="4359" width="16.140625" customWidth="1"/>
    <col min="4360" max="4360" width="9.7109375" customWidth="1"/>
    <col min="4361" max="4361" width="13.28515625" customWidth="1"/>
    <col min="4362" max="4362" width="12.140625" customWidth="1"/>
    <col min="4363" max="4363" width="16.28515625" customWidth="1"/>
    <col min="4364" max="4364" width="11.42578125" customWidth="1"/>
    <col min="4365" max="4365" width="17.140625" customWidth="1"/>
    <col min="4610" max="4610" width="5.7109375" customWidth="1"/>
    <col min="4611" max="4611" width="47.85546875" customWidth="1"/>
    <col min="4612" max="4612" width="17.140625" customWidth="1"/>
    <col min="4613" max="4613" width="12.28515625" customWidth="1"/>
    <col min="4614" max="4614" width="14.42578125" customWidth="1"/>
    <col min="4615" max="4615" width="16.140625" customWidth="1"/>
    <col min="4616" max="4616" width="9.7109375" customWidth="1"/>
    <col min="4617" max="4617" width="13.28515625" customWidth="1"/>
    <col min="4618" max="4618" width="12.140625" customWidth="1"/>
    <col min="4619" max="4619" width="16.28515625" customWidth="1"/>
    <col min="4620" max="4620" width="11.42578125" customWidth="1"/>
    <col min="4621" max="4621" width="17.140625" customWidth="1"/>
    <col min="4866" max="4866" width="5.7109375" customWidth="1"/>
    <col min="4867" max="4867" width="47.85546875" customWidth="1"/>
    <col min="4868" max="4868" width="17.140625" customWidth="1"/>
    <col min="4869" max="4869" width="12.28515625" customWidth="1"/>
    <col min="4870" max="4870" width="14.42578125" customWidth="1"/>
    <col min="4871" max="4871" width="16.140625" customWidth="1"/>
    <col min="4872" max="4872" width="9.7109375" customWidth="1"/>
    <col min="4873" max="4873" width="13.28515625" customWidth="1"/>
    <col min="4874" max="4874" width="12.140625" customWidth="1"/>
    <col min="4875" max="4875" width="16.28515625" customWidth="1"/>
    <col min="4876" max="4876" width="11.42578125" customWidth="1"/>
    <col min="4877" max="4877" width="17.140625" customWidth="1"/>
    <col min="5122" max="5122" width="5.7109375" customWidth="1"/>
    <col min="5123" max="5123" width="47.85546875" customWidth="1"/>
    <col min="5124" max="5124" width="17.140625" customWidth="1"/>
    <col min="5125" max="5125" width="12.28515625" customWidth="1"/>
    <col min="5126" max="5126" width="14.42578125" customWidth="1"/>
    <col min="5127" max="5127" width="16.140625" customWidth="1"/>
    <col min="5128" max="5128" width="9.7109375" customWidth="1"/>
    <col min="5129" max="5129" width="13.28515625" customWidth="1"/>
    <col min="5130" max="5130" width="12.140625" customWidth="1"/>
    <col min="5131" max="5131" width="16.28515625" customWidth="1"/>
    <col min="5132" max="5132" width="11.42578125" customWidth="1"/>
    <col min="5133" max="5133" width="17.140625" customWidth="1"/>
    <col min="5378" max="5378" width="5.7109375" customWidth="1"/>
    <col min="5379" max="5379" width="47.85546875" customWidth="1"/>
    <col min="5380" max="5380" width="17.140625" customWidth="1"/>
    <col min="5381" max="5381" width="12.28515625" customWidth="1"/>
    <col min="5382" max="5382" width="14.42578125" customWidth="1"/>
    <col min="5383" max="5383" width="16.140625" customWidth="1"/>
    <col min="5384" max="5384" width="9.7109375" customWidth="1"/>
    <col min="5385" max="5385" width="13.28515625" customWidth="1"/>
    <col min="5386" max="5386" width="12.140625" customWidth="1"/>
    <col min="5387" max="5387" width="16.28515625" customWidth="1"/>
    <col min="5388" max="5388" width="11.42578125" customWidth="1"/>
    <col min="5389" max="5389" width="17.140625" customWidth="1"/>
    <col min="5634" max="5634" width="5.7109375" customWidth="1"/>
    <col min="5635" max="5635" width="47.85546875" customWidth="1"/>
    <col min="5636" max="5636" width="17.140625" customWidth="1"/>
    <col min="5637" max="5637" width="12.28515625" customWidth="1"/>
    <col min="5638" max="5638" width="14.42578125" customWidth="1"/>
    <col min="5639" max="5639" width="16.140625" customWidth="1"/>
    <col min="5640" max="5640" width="9.7109375" customWidth="1"/>
    <col min="5641" max="5641" width="13.28515625" customWidth="1"/>
    <col min="5642" max="5642" width="12.140625" customWidth="1"/>
    <col min="5643" max="5643" width="16.28515625" customWidth="1"/>
    <col min="5644" max="5644" width="11.42578125" customWidth="1"/>
    <col min="5645" max="5645" width="17.140625" customWidth="1"/>
    <col min="5890" max="5890" width="5.7109375" customWidth="1"/>
    <col min="5891" max="5891" width="47.85546875" customWidth="1"/>
    <col min="5892" max="5892" width="17.140625" customWidth="1"/>
    <col min="5893" max="5893" width="12.28515625" customWidth="1"/>
    <col min="5894" max="5894" width="14.42578125" customWidth="1"/>
    <col min="5895" max="5895" width="16.140625" customWidth="1"/>
    <col min="5896" max="5896" width="9.7109375" customWidth="1"/>
    <col min="5897" max="5897" width="13.28515625" customWidth="1"/>
    <col min="5898" max="5898" width="12.140625" customWidth="1"/>
    <col min="5899" max="5899" width="16.28515625" customWidth="1"/>
    <col min="5900" max="5900" width="11.42578125" customWidth="1"/>
    <col min="5901" max="5901" width="17.140625" customWidth="1"/>
    <col min="6146" max="6146" width="5.7109375" customWidth="1"/>
    <col min="6147" max="6147" width="47.85546875" customWidth="1"/>
    <col min="6148" max="6148" width="17.140625" customWidth="1"/>
    <col min="6149" max="6149" width="12.28515625" customWidth="1"/>
    <col min="6150" max="6150" width="14.42578125" customWidth="1"/>
    <col min="6151" max="6151" width="16.140625" customWidth="1"/>
    <col min="6152" max="6152" width="9.7109375" customWidth="1"/>
    <col min="6153" max="6153" width="13.28515625" customWidth="1"/>
    <col min="6154" max="6154" width="12.140625" customWidth="1"/>
    <col min="6155" max="6155" width="16.28515625" customWidth="1"/>
    <col min="6156" max="6156" width="11.42578125" customWidth="1"/>
    <col min="6157" max="6157" width="17.140625" customWidth="1"/>
    <col min="6402" max="6402" width="5.7109375" customWidth="1"/>
    <col min="6403" max="6403" width="47.85546875" customWidth="1"/>
    <col min="6404" max="6404" width="17.140625" customWidth="1"/>
    <col min="6405" max="6405" width="12.28515625" customWidth="1"/>
    <col min="6406" max="6406" width="14.42578125" customWidth="1"/>
    <col min="6407" max="6407" width="16.140625" customWidth="1"/>
    <col min="6408" max="6408" width="9.7109375" customWidth="1"/>
    <col min="6409" max="6409" width="13.28515625" customWidth="1"/>
    <col min="6410" max="6410" width="12.140625" customWidth="1"/>
    <col min="6411" max="6411" width="16.28515625" customWidth="1"/>
    <col min="6412" max="6412" width="11.42578125" customWidth="1"/>
    <col min="6413" max="6413" width="17.140625" customWidth="1"/>
    <col min="6658" max="6658" width="5.7109375" customWidth="1"/>
    <col min="6659" max="6659" width="47.85546875" customWidth="1"/>
    <col min="6660" max="6660" width="17.140625" customWidth="1"/>
    <col min="6661" max="6661" width="12.28515625" customWidth="1"/>
    <col min="6662" max="6662" width="14.42578125" customWidth="1"/>
    <col min="6663" max="6663" width="16.140625" customWidth="1"/>
    <col min="6664" max="6664" width="9.7109375" customWidth="1"/>
    <col min="6665" max="6665" width="13.28515625" customWidth="1"/>
    <col min="6666" max="6666" width="12.140625" customWidth="1"/>
    <col min="6667" max="6667" width="16.28515625" customWidth="1"/>
    <col min="6668" max="6668" width="11.42578125" customWidth="1"/>
    <col min="6669" max="6669" width="17.140625" customWidth="1"/>
    <col min="6914" max="6914" width="5.7109375" customWidth="1"/>
    <col min="6915" max="6915" width="47.85546875" customWidth="1"/>
    <col min="6916" max="6916" width="17.140625" customWidth="1"/>
    <col min="6917" max="6917" width="12.28515625" customWidth="1"/>
    <col min="6918" max="6918" width="14.42578125" customWidth="1"/>
    <col min="6919" max="6919" width="16.140625" customWidth="1"/>
    <col min="6920" max="6920" width="9.7109375" customWidth="1"/>
    <col min="6921" max="6921" width="13.28515625" customWidth="1"/>
    <col min="6922" max="6922" width="12.140625" customWidth="1"/>
    <col min="6923" max="6923" width="16.28515625" customWidth="1"/>
    <col min="6924" max="6924" width="11.42578125" customWidth="1"/>
    <col min="6925" max="6925" width="17.140625" customWidth="1"/>
    <col min="7170" max="7170" width="5.7109375" customWidth="1"/>
    <col min="7171" max="7171" width="47.85546875" customWidth="1"/>
    <col min="7172" max="7172" width="17.140625" customWidth="1"/>
    <col min="7173" max="7173" width="12.28515625" customWidth="1"/>
    <col min="7174" max="7174" width="14.42578125" customWidth="1"/>
    <col min="7175" max="7175" width="16.140625" customWidth="1"/>
    <col min="7176" max="7176" width="9.7109375" customWidth="1"/>
    <col min="7177" max="7177" width="13.28515625" customWidth="1"/>
    <col min="7178" max="7178" width="12.140625" customWidth="1"/>
    <col min="7179" max="7179" width="16.28515625" customWidth="1"/>
    <col min="7180" max="7180" width="11.42578125" customWidth="1"/>
    <col min="7181" max="7181" width="17.140625" customWidth="1"/>
    <col min="7426" max="7426" width="5.7109375" customWidth="1"/>
    <col min="7427" max="7427" width="47.85546875" customWidth="1"/>
    <col min="7428" max="7428" width="17.140625" customWidth="1"/>
    <col min="7429" max="7429" width="12.28515625" customWidth="1"/>
    <col min="7430" max="7430" width="14.42578125" customWidth="1"/>
    <col min="7431" max="7431" width="16.140625" customWidth="1"/>
    <col min="7432" max="7432" width="9.7109375" customWidth="1"/>
    <col min="7433" max="7433" width="13.28515625" customWidth="1"/>
    <col min="7434" max="7434" width="12.140625" customWidth="1"/>
    <col min="7435" max="7435" width="16.28515625" customWidth="1"/>
    <col min="7436" max="7436" width="11.42578125" customWidth="1"/>
    <col min="7437" max="7437" width="17.140625" customWidth="1"/>
    <col min="7682" max="7682" width="5.7109375" customWidth="1"/>
    <col min="7683" max="7683" width="47.85546875" customWidth="1"/>
    <col min="7684" max="7684" width="17.140625" customWidth="1"/>
    <col min="7685" max="7685" width="12.28515625" customWidth="1"/>
    <col min="7686" max="7686" width="14.42578125" customWidth="1"/>
    <col min="7687" max="7687" width="16.140625" customWidth="1"/>
    <col min="7688" max="7688" width="9.7109375" customWidth="1"/>
    <col min="7689" max="7689" width="13.28515625" customWidth="1"/>
    <col min="7690" max="7690" width="12.140625" customWidth="1"/>
    <col min="7691" max="7691" width="16.28515625" customWidth="1"/>
    <col min="7692" max="7692" width="11.42578125" customWidth="1"/>
    <col min="7693" max="7693" width="17.140625" customWidth="1"/>
    <col min="7938" max="7938" width="5.7109375" customWidth="1"/>
    <col min="7939" max="7939" width="47.85546875" customWidth="1"/>
    <col min="7940" max="7940" width="17.140625" customWidth="1"/>
    <col min="7941" max="7941" width="12.28515625" customWidth="1"/>
    <col min="7942" max="7942" width="14.42578125" customWidth="1"/>
    <col min="7943" max="7943" width="16.140625" customWidth="1"/>
    <col min="7944" max="7944" width="9.7109375" customWidth="1"/>
    <col min="7945" max="7945" width="13.28515625" customWidth="1"/>
    <col min="7946" max="7946" width="12.140625" customWidth="1"/>
    <col min="7947" max="7947" width="16.28515625" customWidth="1"/>
    <col min="7948" max="7948" width="11.42578125" customWidth="1"/>
    <col min="7949" max="7949" width="17.140625" customWidth="1"/>
    <col min="8194" max="8194" width="5.7109375" customWidth="1"/>
    <col min="8195" max="8195" width="47.85546875" customWidth="1"/>
    <col min="8196" max="8196" width="17.140625" customWidth="1"/>
    <col min="8197" max="8197" width="12.28515625" customWidth="1"/>
    <col min="8198" max="8198" width="14.42578125" customWidth="1"/>
    <col min="8199" max="8199" width="16.140625" customWidth="1"/>
    <col min="8200" max="8200" width="9.7109375" customWidth="1"/>
    <col min="8201" max="8201" width="13.28515625" customWidth="1"/>
    <col min="8202" max="8202" width="12.140625" customWidth="1"/>
    <col min="8203" max="8203" width="16.28515625" customWidth="1"/>
    <col min="8204" max="8204" width="11.42578125" customWidth="1"/>
    <col min="8205" max="8205" width="17.140625" customWidth="1"/>
    <col min="8450" max="8450" width="5.7109375" customWidth="1"/>
    <col min="8451" max="8451" width="47.85546875" customWidth="1"/>
    <col min="8452" max="8452" width="17.140625" customWidth="1"/>
    <col min="8453" max="8453" width="12.28515625" customWidth="1"/>
    <col min="8454" max="8454" width="14.42578125" customWidth="1"/>
    <col min="8455" max="8455" width="16.140625" customWidth="1"/>
    <col min="8456" max="8456" width="9.7109375" customWidth="1"/>
    <col min="8457" max="8457" width="13.28515625" customWidth="1"/>
    <col min="8458" max="8458" width="12.140625" customWidth="1"/>
    <col min="8459" max="8459" width="16.28515625" customWidth="1"/>
    <col min="8460" max="8460" width="11.42578125" customWidth="1"/>
    <col min="8461" max="8461" width="17.140625" customWidth="1"/>
    <col min="8706" max="8706" width="5.7109375" customWidth="1"/>
    <col min="8707" max="8707" width="47.85546875" customWidth="1"/>
    <col min="8708" max="8708" width="17.140625" customWidth="1"/>
    <col min="8709" max="8709" width="12.28515625" customWidth="1"/>
    <col min="8710" max="8710" width="14.42578125" customWidth="1"/>
    <col min="8711" max="8711" width="16.140625" customWidth="1"/>
    <col min="8712" max="8712" width="9.7109375" customWidth="1"/>
    <col min="8713" max="8713" width="13.28515625" customWidth="1"/>
    <col min="8714" max="8714" width="12.140625" customWidth="1"/>
    <col min="8715" max="8715" width="16.28515625" customWidth="1"/>
    <col min="8716" max="8716" width="11.42578125" customWidth="1"/>
    <col min="8717" max="8717" width="17.140625" customWidth="1"/>
    <col min="8962" max="8962" width="5.7109375" customWidth="1"/>
    <col min="8963" max="8963" width="47.85546875" customWidth="1"/>
    <col min="8964" max="8964" width="17.140625" customWidth="1"/>
    <col min="8965" max="8965" width="12.28515625" customWidth="1"/>
    <col min="8966" max="8966" width="14.42578125" customWidth="1"/>
    <col min="8967" max="8967" width="16.140625" customWidth="1"/>
    <col min="8968" max="8968" width="9.7109375" customWidth="1"/>
    <col min="8969" max="8969" width="13.28515625" customWidth="1"/>
    <col min="8970" max="8970" width="12.140625" customWidth="1"/>
    <col min="8971" max="8971" width="16.28515625" customWidth="1"/>
    <col min="8972" max="8972" width="11.42578125" customWidth="1"/>
    <col min="8973" max="8973" width="17.140625" customWidth="1"/>
    <col min="9218" max="9218" width="5.7109375" customWidth="1"/>
    <col min="9219" max="9219" width="47.85546875" customWidth="1"/>
    <col min="9220" max="9220" width="17.140625" customWidth="1"/>
    <col min="9221" max="9221" width="12.28515625" customWidth="1"/>
    <col min="9222" max="9222" width="14.42578125" customWidth="1"/>
    <col min="9223" max="9223" width="16.140625" customWidth="1"/>
    <col min="9224" max="9224" width="9.7109375" customWidth="1"/>
    <col min="9225" max="9225" width="13.28515625" customWidth="1"/>
    <col min="9226" max="9226" width="12.140625" customWidth="1"/>
    <col min="9227" max="9227" width="16.28515625" customWidth="1"/>
    <col min="9228" max="9228" width="11.42578125" customWidth="1"/>
    <col min="9229" max="9229" width="17.140625" customWidth="1"/>
    <col min="9474" max="9474" width="5.7109375" customWidth="1"/>
    <col min="9475" max="9475" width="47.85546875" customWidth="1"/>
    <col min="9476" max="9476" width="17.140625" customWidth="1"/>
    <col min="9477" max="9477" width="12.28515625" customWidth="1"/>
    <col min="9478" max="9478" width="14.42578125" customWidth="1"/>
    <col min="9479" max="9479" width="16.140625" customWidth="1"/>
    <col min="9480" max="9480" width="9.7109375" customWidth="1"/>
    <col min="9481" max="9481" width="13.28515625" customWidth="1"/>
    <col min="9482" max="9482" width="12.140625" customWidth="1"/>
    <col min="9483" max="9483" width="16.28515625" customWidth="1"/>
    <col min="9484" max="9484" width="11.42578125" customWidth="1"/>
    <col min="9485" max="9485" width="17.140625" customWidth="1"/>
    <col min="9730" max="9730" width="5.7109375" customWidth="1"/>
    <col min="9731" max="9731" width="47.85546875" customWidth="1"/>
    <col min="9732" max="9732" width="17.140625" customWidth="1"/>
    <col min="9733" max="9733" width="12.28515625" customWidth="1"/>
    <col min="9734" max="9734" width="14.42578125" customWidth="1"/>
    <col min="9735" max="9735" width="16.140625" customWidth="1"/>
    <col min="9736" max="9736" width="9.7109375" customWidth="1"/>
    <col min="9737" max="9737" width="13.28515625" customWidth="1"/>
    <col min="9738" max="9738" width="12.140625" customWidth="1"/>
    <col min="9739" max="9739" width="16.28515625" customWidth="1"/>
    <col min="9740" max="9740" width="11.42578125" customWidth="1"/>
    <col min="9741" max="9741" width="17.140625" customWidth="1"/>
    <col min="9986" max="9986" width="5.7109375" customWidth="1"/>
    <col min="9987" max="9987" width="47.85546875" customWidth="1"/>
    <col min="9988" max="9988" width="17.140625" customWidth="1"/>
    <col min="9989" max="9989" width="12.28515625" customWidth="1"/>
    <col min="9990" max="9990" width="14.42578125" customWidth="1"/>
    <col min="9991" max="9991" width="16.140625" customWidth="1"/>
    <col min="9992" max="9992" width="9.7109375" customWidth="1"/>
    <col min="9993" max="9993" width="13.28515625" customWidth="1"/>
    <col min="9994" max="9994" width="12.140625" customWidth="1"/>
    <col min="9995" max="9995" width="16.28515625" customWidth="1"/>
    <col min="9996" max="9996" width="11.42578125" customWidth="1"/>
    <col min="9997" max="9997" width="17.140625" customWidth="1"/>
    <col min="10242" max="10242" width="5.7109375" customWidth="1"/>
    <col min="10243" max="10243" width="47.85546875" customWidth="1"/>
    <col min="10244" max="10244" width="17.140625" customWidth="1"/>
    <col min="10245" max="10245" width="12.28515625" customWidth="1"/>
    <col min="10246" max="10246" width="14.42578125" customWidth="1"/>
    <col min="10247" max="10247" width="16.140625" customWidth="1"/>
    <col min="10248" max="10248" width="9.7109375" customWidth="1"/>
    <col min="10249" max="10249" width="13.28515625" customWidth="1"/>
    <col min="10250" max="10250" width="12.140625" customWidth="1"/>
    <col min="10251" max="10251" width="16.28515625" customWidth="1"/>
    <col min="10252" max="10252" width="11.42578125" customWidth="1"/>
    <col min="10253" max="10253" width="17.140625" customWidth="1"/>
    <col min="10498" max="10498" width="5.7109375" customWidth="1"/>
    <col min="10499" max="10499" width="47.85546875" customWidth="1"/>
    <col min="10500" max="10500" width="17.140625" customWidth="1"/>
    <col min="10501" max="10501" width="12.28515625" customWidth="1"/>
    <col min="10502" max="10502" width="14.42578125" customWidth="1"/>
    <col min="10503" max="10503" width="16.140625" customWidth="1"/>
    <col min="10504" max="10504" width="9.7109375" customWidth="1"/>
    <col min="10505" max="10505" width="13.28515625" customWidth="1"/>
    <col min="10506" max="10506" width="12.140625" customWidth="1"/>
    <col min="10507" max="10507" width="16.28515625" customWidth="1"/>
    <col min="10508" max="10508" width="11.42578125" customWidth="1"/>
    <col min="10509" max="10509" width="17.140625" customWidth="1"/>
    <col min="10754" max="10754" width="5.7109375" customWidth="1"/>
    <col min="10755" max="10755" width="47.85546875" customWidth="1"/>
    <col min="10756" max="10756" width="17.140625" customWidth="1"/>
    <col min="10757" max="10757" width="12.28515625" customWidth="1"/>
    <col min="10758" max="10758" width="14.42578125" customWidth="1"/>
    <col min="10759" max="10759" width="16.140625" customWidth="1"/>
    <col min="10760" max="10760" width="9.7109375" customWidth="1"/>
    <col min="10761" max="10761" width="13.28515625" customWidth="1"/>
    <col min="10762" max="10762" width="12.140625" customWidth="1"/>
    <col min="10763" max="10763" width="16.28515625" customWidth="1"/>
    <col min="10764" max="10764" width="11.42578125" customWidth="1"/>
    <col min="10765" max="10765" width="17.140625" customWidth="1"/>
    <col min="11010" max="11010" width="5.7109375" customWidth="1"/>
    <col min="11011" max="11011" width="47.85546875" customWidth="1"/>
    <col min="11012" max="11012" width="17.140625" customWidth="1"/>
    <col min="11013" max="11013" width="12.28515625" customWidth="1"/>
    <col min="11014" max="11014" width="14.42578125" customWidth="1"/>
    <col min="11015" max="11015" width="16.140625" customWidth="1"/>
    <col min="11016" max="11016" width="9.7109375" customWidth="1"/>
    <col min="11017" max="11017" width="13.28515625" customWidth="1"/>
    <col min="11018" max="11018" width="12.140625" customWidth="1"/>
    <col min="11019" max="11019" width="16.28515625" customWidth="1"/>
    <col min="11020" max="11020" width="11.42578125" customWidth="1"/>
    <col min="11021" max="11021" width="17.140625" customWidth="1"/>
    <col min="11266" max="11266" width="5.7109375" customWidth="1"/>
    <col min="11267" max="11267" width="47.85546875" customWidth="1"/>
    <col min="11268" max="11268" width="17.140625" customWidth="1"/>
    <col min="11269" max="11269" width="12.28515625" customWidth="1"/>
    <col min="11270" max="11270" width="14.42578125" customWidth="1"/>
    <col min="11271" max="11271" width="16.140625" customWidth="1"/>
    <col min="11272" max="11272" width="9.7109375" customWidth="1"/>
    <col min="11273" max="11273" width="13.28515625" customWidth="1"/>
    <col min="11274" max="11274" width="12.140625" customWidth="1"/>
    <col min="11275" max="11275" width="16.28515625" customWidth="1"/>
    <col min="11276" max="11276" width="11.42578125" customWidth="1"/>
    <col min="11277" max="11277" width="17.140625" customWidth="1"/>
    <col min="11522" max="11522" width="5.7109375" customWidth="1"/>
    <col min="11523" max="11523" width="47.85546875" customWidth="1"/>
    <col min="11524" max="11524" width="17.140625" customWidth="1"/>
    <col min="11525" max="11525" width="12.28515625" customWidth="1"/>
    <col min="11526" max="11526" width="14.42578125" customWidth="1"/>
    <col min="11527" max="11527" width="16.140625" customWidth="1"/>
    <col min="11528" max="11528" width="9.7109375" customWidth="1"/>
    <col min="11529" max="11529" width="13.28515625" customWidth="1"/>
    <col min="11530" max="11530" width="12.140625" customWidth="1"/>
    <col min="11531" max="11531" width="16.28515625" customWidth="1"/>
    <col min="11532" max="11532" width="11.42578125" customWidth="1"/>
    <col min="11533" max="11533" width="17.140625" customWidth="1"/>
    <col min="11778" max="11778" width="5.7109375" customWidth="1"/>
    <col min="11779" max="11779" width="47.85546875" customWidth="1"/>
    <col min="11780" max="11780" width="17.140625" customWidth="1"/>
    <col min="11781" max="11781" width="12.28515625" customWidth="1"/>
    <col min="11782" max="11782" width="14.42578125" customWidth="1"/>
    <col min="11783" max="11783" width="16.140625" customWidth="1"/>
    <col min="11784" max="11784" width="9.7109375" customWidth="1"/>
    <col min="11785" max="11785" width="13.28515625" customWidth="1"/>
    <col min="11786" max="11786" width="12.140625" customWidth="1"/>
    <col min="11787" max="11787" width="16.28515625" customWidth="1"/>
    <col min="11788" max="11788" width="11.42578125" customWidth="1"/>
    <col min="11789" max="11789" width="17.140625" customWidth="1"/>
    <col min="12034" max="12034" width="5.7109375" customWidth="1"/>
    <col min="12035" max="12035" width="47.85546875" customWidth="1"/>
    <col min="12036" max="12036" width="17.140625" customWidth="1"/>
    <col min="12037" max="12037" width="12.28515625" customWidth="1"/>
    <col min="12038" max="12038" width="14.42578125" customWidth="1"/>
    <col min="12039" max="12039" width="16.140625" customWidth="1"/>
    <col min="12040" max="12040" width="9.7109375" customWidth="1"/>
    <col min="12041" max="12041" width="13.28515625" customWidth="1"/>
    <col min="12042" max="12042" width="12.140625" customWidth="1"/>
    <col min="12043" max="12043" width="16.28515625" customWidth="1"/>
    <col min="12044" max="12044" width="11.42578125" customWidth="1"/>
    <col min="12045" max="12045" width="17.140625" customWidth="1"/>
    <col min="12290" max="12290" width="5.7109375" customWidth="1"/>
    <col min="12291" max="12291" width="47.85546875" customWidth="1"/>
    <col min="12292" max="12292" width="17.140625" customWidth="1"/>
    <col min="12293" max="12293" width="12.28515625" customWidth="1"/>
    <col min="12294" max="12294" width="14.42578125" customWidth="1"/>
    <col min="12295" max="12295" width="16.140625" customWidth="1"/>
    <col min="12296" max="12296" width="9.7109375" customWidth="1"/>
    <col min="12297" max="12297" width="13.28515625" customWidth="1"/>
    <col min="12298" max="12298" width="12.140625" customWidth="1"/>
    <col min="12299" max="12299" width="16.28515625" customWidth="1"/>
    <col min="12300" max="12300" width="11.42578125" customWidth="1"/>
    <col min="12301" max="12301" width="17.140625" customWidth="1"/>
    <col min="12546" max="12546" width="5.7109375" customWidth="1"/>
    <col min="12547" max="12547" width="47.85546875" customWidth="1"/>
    <col min="12548" max="12548" width="17.140625" customWidth="1"/>
    <col min="12549" max="12549" width="12.28515625" customWidth="1"/>
    <col min="12550" max="12550" width="14.42578125" customWidth="1"/>
    <col min="12551" max="12551" width="16.140625" customWidth="1"/>
    <col min="12552" max="12552" width="9.7109375" customWidth="1"/>
    <col min="12553" max="12553" width="13.28515625" customWidth="1"/>
    <col min="12554" max="12554" width="12.140625" customWidth="1"/>
    <col min="12555" max="12555" width="16.28515625" customWidth="1"/>
    <col min="12556" max="12556" width="11.42578125" customWidth="1"/>
    <col min="12557" max="12557" width="17.140625" customWidth="1"/>
    <col min="12802" max="12802" width="5.7109375" customWidth="1"/>
    <col min="12803" max="12803" width="47.85546875" customWidth="1"/>
    <col min="12804" max="12804" width="17.140625" customWidth="1"/>
    <col min="12805" max="12805" width="12.28515625" customWidth="1"/>
    <col min="12806" max="12806" width="14.42578125" customWidth="1"/>
    <col min="12807" max="12807" width="16.140625" customWidth="1"/>
    <col min="12808" max="12808" width="9.7109375" customWidth="1"/>
    <col min="12809" max="12809" width="13.28515625" customWidth="1"/>
    <col min="12810" max="12810" width="12.140625" customWidth="1"/>
    <col min="12811" max="12811" width="16.28515625" customWidth="1"/>
    <col min="12812" max="12812" width="11.42578125" customWidth="1"/>
    <col min="12813" max="12813" width="17.140625" customWidth="1"/>
    <col min="13058" max="13058" width="5.7109375" customWidth="1"/>
    <col min="13059" max="13059" width="47.85546875" customWidth="1"/>
    <col min="13060" max="13060" width="17.140625" customWidth="1"/>
    <col min="13061" max="13061" width="12.28515625" customWidth="1"/>
    <col min="13062" max="13062" width="14.42578125" customWidth="1"/>
    <col min="13063" max="13063" width="16.140625" customWidth="1"/>
    <col min="13064" max="13064" width="9.7109375" customWidth="1"/>
    <col min="13065" max="13065" width="13.28515625" customWidth="1"/>
    <col min="13066" max="13066" width="12.140625" customWidth="1"/>
    <col min="13067" max="13067" width="16.28515625" customWidth="1"/>
    <col min="13068" max="13068" width="11.42578125" customWidth="1"/>
    <col min="13069" max="13069" width="17.140625" customWidth="1"/>
    <col min="13314" max="13314" width="5.7109375" customWidth="1"/>
    <col min="13315" max="13315" width="47.85546875" customWidth="1"/>
    <col min="13316" max="13316" width="17.140625" customWidth="1"/>
    <col min="13317" max="13317" width="12.28515625" customWidth="1"/>
    <col min="13318" max="13318" width="14.42578125" customWidth="1"/>
    <col min="13319" max="13319" width="16.140625" customWidth="1"/>
    <col min="13320" max="13320" width="9.7109375" customWidth="1"/>
    <col min="13321" max="13321" width="13.28515625" customWidth="1"/>
    <col min="13322" max="13322" width="12.140625" customWidth="1"/>
    <col min="13323" max="13323" width="16.28515625" customWidth="1"/>
    <col min="13324" max="13324" width="11.42578125" customWidth="1"/>
    <col min="13325" max="13325" width="17.140625" customWidth="1"/>
    <col min="13570" max="13570" width="5.7109375" customWidth="1"/>
    <col min="13571" max="13571" width="47.85546875" customWidth="1"/>
    <col min="13572" max="13572" width="17.140625" customWidth="1"/>
    <col min="13573" max="13573" width="12.28515625" customWidth="1"/>
    <col min="13574" max="13574" width="14.42578125" customWidth="1"/>
    <col min="13575" max="13575" width="16.140625" customWidth="1"/>
    <col min="13576" max="13576" width="9.7109375" customWidth="1"/>
    <col min="13577" max="13577" width="13.28515625" customWidth="1"/>
    <col min="13578" max="13578" width="12.140625" customWidth="1"/>
    <col min="13579" max="13579" width="16.28515625" customWidth="1"/>
    <col min="13580" max="13580" width="11.42578125" customWidth="1"/>
    <col min="13581" max="13581" width="17.140625" customWidth="1"/>
    <col min="13826" max="13826" width="5.7109375" customWidth="1"/>
    <col min="13827" max="13827" width="47.85546875" customWidth="1"/>
    <col min="13828" max="13828" width="17.140625" customWidth="1"/>
    <col min="13829" max="13829" width="12.28515625" customWidth="1"/>
    <col min="13830" max="13830" width="14.42578125" customWidth="1"/>
    <col min="13831" max="13831" width="16.140625" customWidth="1"/>
    <col min="13832" max="13832" width="9.7109375" customWidth="1"/>
    <col min="13833" max="13833" width="13.28515625" customWidth="1"/>
    <col min="13834" max="13834" width="12.140625" customWidth="1"/>
    <col min="13835" max="13835" width="16.28515625" customWidth="1"/>
    <col min="13836" max="13836" width="11.42578125" customWidth="1"/>
    <col min="13837" max="13837" width="17.140625" customWidth="1"/>
    <col min="14082" max="14082" width="5.7109375" customWidth="1"/>
    <col min="14083" max="14083" width="47.85546875" customWidth="1"/>
    <col min="14084" max="14084" width="17.140625" customWidth="1"/>
    <col min="14085" max="14085" width="12.28515625" customWidth="1"/>
    <col min="14086" max="14086" width="14.42578125" customWidth="1"/>
    <col min="14087" max="14087" width="16.140625" customWidth="1"/>
    <col min="14088" max="14088" width="9.7109375" customWidth="1"/>
    <col min="14089" max="14089" width="13.28515625" customWidth="1"/>
    <col min="14090" max="14090" width="12.140625" customWidth="1"/>
    <col min="14091" max="14091" width="16.28515625" customWidth="1"/>
    <col min="14092" max="14092" width="11.42578125" customWidth="1"/>
    <col min="14093" max="14093" width="17.140625" customWidth="1"/>
    <col min="14338" max="14338" width="5.7109375" customWidth="1"/>
    <col min="14339" max="14339" width="47.85546875" customWidth="1"/>
    <col min="14340" max="14340" width="17.140625" customWidth="1"/>
    <col min="14341" max="14341" width="12.28515625" customWidth="1"/>
    <col min="14342" max="14342" width="14.42578125" customWidth="1"/>
    <col min="14343" max="14343" width="16.140625" customWidth="1"/>
    <col min="14344" max="14344" width="9.7109375" customWidth="1"/>
    <col min="14345" max="14345" width="13.28515625" customWidth="1"/>
    <col min="14346" max="14346" width="12.140625" customWidth="1"/>
    <col min="14347" max="14347" width="16.28515625" customWidth="1"/>
    <col min="14348" max="14348" width="11.42578125" customWidth="1"/>
    <col min="14349" max="14349" width="17.140625" customWidth="1"/>
    <col min="14594" max="14594" width="5.7109375" customWidth="1"/>
    <col min="14595" max="14595" width="47.85546875" customWidth="1"/>
    <col min="14596" max="14596" width="17.140625" customWidth="1"/>
    <col min="14597" max="14597" width="12.28515625" customWidth="1"/>
    <col min="14598" max="14598" width="14.42578125" customWidth="1"/>
    <col min="14599" max="14599" width="16.140625" customWidth="1"/>
    <col min="14600" max="14600" width="9.7109375" customWidth="1"/>
    <col min="14601" max="14601" width="13.28515625" customWidth="1"/>
    <col min="14602" max="14602" width="12.140625" customWidth="1"/>
    <col min="14603" max="14603" width="16.28515625" customWidth="1"/>
    <col min="14604" max="14604" width="11.42578125" customWidth="1"/>
    <col min="14605" max="14605" width="17.140625" customWidth="1"/>
    <col min="14850" max="14850" width="5.7109375" customWidth="1"/>
    <col min="14851" max="14851" width="47.85546875" customWidth="1"/>
    <col min="14852" max="14852" width="17.140625" customWidth="1"/>
    <col min="14853" max="14853" width="12.28515625" customWidth="1"/>
    <col min="14854" max="14854" width="14.42578125" customWidth="1"/>
    <col min="14855" max="14855" width="16.140625" customWidth="1"/>
    <col min="14856" max="14856" width="9.7109375" customWidth="1"/>
    <col min="14857" max="14857" width="13.28515625" customWidth="1"/>
    <col min="14858" max="14858" width="12.140625" customWidth="1"/>
    <col min="14859" max="14859" width="16.28515625" customWidth="1"/>
    <col min="14860" max="14860" width="11.42578125" customWidth="1"/>
    <col min="14861" max="14861" width="17.140625" customWidth="1"/>
    <col min="15106" max="15106" width="5.7109375" customWidth="1"/>
    <col min="15107" max="15107" width="47.85546875" customWidth="1"/>
    <col min="15108" max="15108" width="17.140625" customWidth="1"/>
    <col min="15109" max="15109" width="12.28515625" customWidth="1"/>
    <col min="15110" max="15110" width="14.42578125" customWidth="1"/>
    <col min="15111" max="15111" width="16.140625" customWidth="1"/>
    <col min="15112" max="15112" width="9.7109375" customWidth="1"/>
    <col min="15113" max="15113" width="13.28515625" customWidth="1"/>
    <col min="15114" max="15114" width="12.140625" customWidth="1"/>
    <col min="15115" max="15115" width="16.28515625" customWidth="1"/>
    <col min="15116" max="15116" width="11.42578125" customWidth="1"/>
    <col min="15117" max="15117" width="17.140625" customWidth="1"/>
    <col min="15362" max="15362" width="5.7109375" customWidth="1"/>
    <col min="15363" max="15363" width="47.85546875" customWidth="1"/>
    <col min="15364" max="15364" width="17.140625" customWidth="1"/>
    <col min="15365" max="15365" width="12.28515625" customWidth="1"/>
    <col min="15366" max="15366" width="14.42578125" customWidth="1"/>
    <col min="15367" max="15367" width="16.140625" customWidth="1"/>
    <col min="15368" max="15368" width="9.7109375" customWidth="1"/>
    <col min="15369" max="15369" width="13.28515625" customWidth="1"/>
    <col min="15370" max="15370" width="12.140625" customWidth="1"/>
    <col min="15371" max="15371" width="16.28515625" customWidth="1"/>
    <col min="15372" max="15372" width="11.42578125" customWidth="1"/>
    <col min="15373" max="15373" width="17.140625" customWidth="1"/>
    <col min="15618" max="15618" width="5.7109375" customWidth="1"/>
    <col min="15619" max="15619" width="47.85546875" customWidth="1"/>
    <col min="15620" max="15620" width="17.140625" customWidth="1"/>
    <col min="15621" max="15621" width="12.28515625" customWidth="1"/>
    <col min="15622" max="15622" width="14.42578125" customWidth="1"/>
    <col min="15623" max="15623" width="16.140625" customWidth="1"/>
    <col min="15624" max="15624" width="9.7109375" customWidth="1"/>
    <col min="15625" max="15625" width="13.28515625" customWidth="1"/>
    <col min="15626" max="15626" width="12.140625" customWidth="1"/>
    <col min="15627" max="15627" width="16.28515625" customWidth="1"/>
    <col min="15628" max="15628" width="11.42578125" customWidth="1"/>
    <col min="15629" max="15629" width="17.140625" customWidth="1"/>
    <col min="15874" max="15874" width="5.7109375" customWidth="1"/>
    <col min="15875" max="15875" width="47.85546875" customWidth="1"/>
    <col min="15876" max="15876" width="17.140625" customWidth="1"/>
    <col min="15877" max="15877" width="12.28515625" customWidth="1"/>
    <col min="15878" max="15878" width="14.42578125" customWidth="1"/>
    <col min="15879" max="15879" width="16.140625" customWidth="1"/>
    <col min="15880" max="15880" width="9.7109375" customWidth="1"/>
    <col min="15881" max="15881" width="13.28515625" customWidth="1"/>
    <col min="15882" max="15882" width="12.140625" customWidth="1"/>
    <col min="15883" max="15883" width="16.28515625" customWidth="1"/>
    <col min="15884" max="15884" width="11.42578125" customWidth="1"/>
    <col min="15885" max="15885" width="17.140625" customWidth="1"/>
    <col min="16130" max="16130" width="5.7109375" customWidth="1"/>
    <col min="16131" max="16131" width="47.85546875" customWidth="1"/>
    <col min="16132" max="16132" width="17.140625" customWidth="1"/>
    <col min="16133" max="16133" width="12.28515625" customWidth="1"/>
    <col min="16134" max="16134" width="14.42578125" customWidth="1"/>
    <col min="16135" max="16135" width="16.140625" customWidth="1"/>
    <col min="16136" max="16136" width="9.7109375" customWidth="1"/>
    <col min="16137" max="16137" width="13.28515625" customWidth="1"/>
    <col min="16138" max="16138" width="12.140625" customWidth="1"/>
    <col min="16139" max="16139" width="16.28515625" customWidth="1"/>
    <col min="16140" max="16140" width="11.42578125" customWidth="1"/>
    <col min="16141" max="16141" width="17.140625" customWidth="1"/>
  </cols>
  <sheetData>
    <row r="1" spans="1:14" ht="21.95" customHeight="1">
      <c r="B1" s="453" t="str">
        <f>'NAZWA JEDNOSTKI,SPORZĄDZIŁ,DATA'!B3</f>
        <v>Zespół Szkół Rzemiosła</v>
      </c>
      <c r="C1" s="453"/>
    </row>
    <row r="2" spans="1:14" ht="21.95" customHeight="1">
      <c r="B2" s="453"/>
      <c r="C2" s="453"/>
    </row>
    <row r="4" spans="1:14" ht="15.75">
      <c r="A4" s="101"/>
      <c r="B4" s="472" t="s">
        <v>446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</row>
    <row r="6" spans="1:14" ht="15.75" thickBot="1"/>
    <row r="7" spans="1:14" ht="15.75">
      <c r="B7" s="473" t="s">
        <v>0</v>
      </c>
      <c r="C7" s="475" t="s">
        <v>1</v>
      </c>
      <c r="D7" s="475" t="s">
        <v>2</v>
      </c>
      <c r="E7" s="475" t="s">
        <v>3</v>
      </c>
      <c r="F7" s="475"/>
      <c r="G7" s="475"/>
      <c r="H7" s="475"/>
      <c r="I7" s="475" t="s">
        <v>4</v>
      </c>
      <c r="J7" s="475"/>
      <c r="K7" s="475"/>
      <c r="L7" s="475"/>
      <c r="M7" s="477" t="s">
        <v>5</v>
      </c>
      <c r="N7" s="470" t="s">
        <v>479</v>
      </c>
    </row>
    <row r="8" spans="1:14" ht="98.25" customHeight="1" thickBot="1">
      <c r="B8" s="474"/>
      <c r="C8" s="476"/>
      <c r="D8" s="476"/>
      <c r="E8" s="164" t="s">
        <v>6</v>
      </c>
      <c r="F8" s="164" t="s">
        <v>7</v>
      </c>
      <c r="G8" s="164" t="s">
        <v>395</v>
      </c>
      <c r="H8" s="164" t="s">
        <v>8</v>
      </c>
      <c r="I8" s="164" t="s">
        <v>6</v>
      </c>
      <c r="J8" s="164" t="s">
        <v>9</v>
      </c>
      <c r="K8" s="164" t="s">
        <v>395</v>
      </c>
      <c r="L8" s="164" t="s">
        <v>8</v>
      </c>
      <c r="M8" s="478"/>
      <c r="N8" s="471"/>
    </row>
    <row r="9" spans="1:14" ht="30" customHeight="1">
      <c r="B9" s="131" t="s">
        <v>11</v>
      </c>
      <c r="C9" s="118" t="s">
        <v>12</v>
      </c>
      <c r="D9" s="422">
        <f t="shared" ref="D9:F9" si="0">D10+D12+D13+D14+D15</f>
        <v>24880143.240000002</v>
      </c>
      <c r="E9" s="422">
        <f t="shared" si="0"/>
        <v>0</v>
      </c>
      <c r="F9" s="422">
        <f t="shared" si="0"/>
        <v>146503.45000000001</v>
      </c>
      <c r="G9" s="422">
        <f>G10+G12+G13+G14+G15</f>
        <v>20931.5</v>
      </c>
      <c r="H9" s="422">
        <f>H10+H12+H13+H14+H15</f>
        <v>2135</v>
      </c>
      <c r="I9" s="422">
        <f t="shared" ref="I9:L9" si="1">I10+I12+I13+I14+I15</f>
        <v>0</v>
      </c>
      <c r="J9" s="422">
        <f t="shared" si="1"/>
        <v>25712.9</v>
      </c>
      <c r="K9" s="422">
        <f t="shared" si="1"/>
        <v>1714.74</v>
      </c>
      <c r="L9" s="422">
        <f t="shared" si="1"/>
        <v>0</v>
      </c>
      <c r="M9" s="388">
        <f>D9+E9+F9+G9+H9-I9-J9-K9-L9</f>
        <v>25022285.550000004</v>
      </c>
      <c r="N9" s="392">
        <f>M9-'Tabela 1.1.2 '!M9</f>
        <v>21407886.500000004</v>
      </c>
    </row>
    <row r="10" spans="1:14" ht="35.25" customHeight="1">
      <c r="B10" s="104" t="s">
        <v>13</v>
      </c>
      <c r="C10" s="99" t="s">
        <v>14</v>
      </c>
      <c r="D10" s="262">
        <v>17873594</v>
      </c>
      <c r="E10" s="262">
        <v>0</v>
      </c>
      <c r="F10" s="262"/>
      <c r="G10" s="262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388">
        <f t="shared" ref="M10:M18" si="2">D10+E10+F10+G10+H10-I10-J10-K10-L10</f>
        <v>17873594</v>
      </c>
      <c r="N10" s="393">
        <f>M10-'Tabela 1.1.2 '!M10</f>
        <v>17873594</v>
      </c>
    </row>
    <row r="11" spans="1:14" ht="54" customHeight="1">
      <c r="B11" s="104" t="s">
        <v>15</v>
      </c>
      <c r="C11" s="99" t="s">
        <v>16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388">
        <f t="shared" si="2"/>
        <v>0</v>
      </c>
      <c r="N11" s="393">
        <f>M11</f>
        <v>0</v>
      </c>
    </row>
    <row r="12" spans="1:14" ht="42" customHeight="1">
      <c r="B12" s="104" t="s">
        <v>17</v>
      </c>
      <c r="C12" s="99" t="s">
        <v>447</v>
      </c>
      <c r="D12" s="262">
        <v>5351088.71</v>
      </c>
      <c r="E12" s="262">
        <v>0</v>
      </c>
      <c r="F12" s="262">
        <v>74440</v>
      </c>
      <c r="G12" s="262">
        <v>4305</v>
      </c>
      <c r="H12" s="262">
        <v>0</v>
      </c>
      <c r="I12" s="262">
        <v>0</v>
      </c>
      <c r="J12" s="262">
        <v>11394.8</v>
      </c>
      <c r="K12" s="262">
        <v>0</v>
      </c>
      <c r="L12" s="262">
        <v>0</v>
      </c>
      <c r="M12" s="388">
        <f t="shared" si="2"/>
        <v>5418438.9100000001</v>
      </c>
      <c r="N12" s="393">
        <f>M12-'Tabela 1.1.2 '!M11</f>
        <v>3498812.1</v>
      </c>
    </row>
    <row r="13" spans="1:14" ht="36.75" customHeight="1">
      <c r="B13" s="104" t="s">
        <v>18</v>
      </c>
      <c r="C13" s="99" t="s">
        <v>19</v>
      </c>
      <c r="D13" s="262">
        <v>31233.11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388">
        <f t="shared" si="2"/>
        <v>31233.11</v>
      </c>
      <c r="N13" s="393">
        <f>M13-'Tabela 1.1.2 '!M12</f>
        <v>4280.4000000000015</v>
      </c>
    </row>
    <row r="14" spans="1:14" ht="34.5" customHeight="1">
      <c r="B14" s="104" t="s">
        <v>20</v>
      </c>
      <c r="C14" s="99" t="s">
        <v>21</v>
      </c>
      <c r="D14" s="262">
        <v>121305.82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4724.82</v>
      </c>
      <c r="K14" s="262">
        <v>0</v>
      </c>
      <c r="L14" s="262">
        <v>0</v>
      </c>
      <c r="M14" s="388">
        <f t="shared" si="2"/>
        <v>116581</v>
      </c>
      <c r="N14" s="393">
        <f>M14-'Tabela 1.1.2 '!M13</f>
        <v>31200</v>
      </c>
    </row>
    <row r="15" spans="1:14" ht="35.25" customHeight="1">
      <c r="B15" s="104" t="s">
        <v>22</v>
      </c>
      <c r="C15" s="99" t="s">
        <v>23</v>
      </c>
      <c r="D15" s="262">
        <v>1502921.6</v>
      </c>
      <c r="E15" s="262">
        <v>0</v>
      </c>
      <c r="F15" s="262">
        <v>72063.45</v>
      </c>
      <c r="G15" s="262">
        <v>16626.5</v>
      </c>
      <c r="H15" s="262">
        <v>2135</v>
      </c>
      <c r="I15" s="262">
        <v>0</v>
      </c>
      <c r="J15" s="262">
        <v>9593.2800000000007</v>
      </c>
      <c r="K15" s="262">
        <v>1714.74</v>
      </c>
      <c r="L15" s="262">
        <v>0</v>
      </c>
      <c r="M15" s="388">
        <f t="shared" si="2"/>
        <v>1582438.53</v>
      </c>
      <c r="N15" s="393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>
        <v>4305</v>
      </c>
      <c r="E16" s="382">
        <v>0</v>
      </c>
      <c r="F16" s="382">
        <v>0</v>
      </c>
      <c r="G16" s="262">
        <v>0</v>
      </c>
      <c r="H16" s="382">
        <v>0</v>
      </c>
      <c r="I16" s="382">
        <v>0</v>
      </c>
      <c r="J16" s="382">
        <v>0</v>
      </c>
      <c r="K16" s="382">
        <v>4305</v>
      </c>
      <c r="L16" s="382">
        <v>0</v>
      </c>
      <c r="M16" s="388">
        <f t="shared" si="2"/>
        <v>0</v>
      </c>
      <c r="N16" s="393">
        <f>M16</f>
        <v>0</v>
      </c>
    </row>
    <row r="17" spans="2:14" ht="35.25" customHeight="1">
      <c r="B17" s="104" t="s">
        <v>55</v>
      </c>
      <c r="C17" s="99" t="s">
        <v>311</v>
      </c>
      <c r="D17" s="262">
        <v>0</v>
      </c>
      <c r="E17" s="382">
        <v>0</v>
      </c>
      <c r="F17" s="382">
        <v>0</v>
      </c>
      <c r="G17" s="262">
        <v>0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8">
        <f t="shared" si="2"/>
        <v>0</v>
      </c>
      <c r="N17" s="393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59980.67</v>
      </c>
      <c r="E18" s="382">
        <v>0</v>
      </c>
      <c r="F18" s="382">
        <v>0</v>
      </c>
      <c r="G18" s="262">
        <v>0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8">
        <f t="shared" si="2"/>
        <v>59980.67</v>
      </c>
      <c r="N18" s="393">
        <f>M18-'Tabela 1.1.2 '!M15</f>
        <v>0</v>
      </c>
    </row>
    <row r="19" spans="2:14" ht="35.25" customHeight="1" thickBot="1">
      <c r="B19" s="466" t="s">
        <v>364</v>
      </c>
      <c r="C19" s="467"/>
      <c r="D19" s="218">
        <f>D9+D16+D17+D18</f>
        <v>24944428.910000004</v>
      </c>
      <c r="E19" s="218">
        <f t="shared" ref="E19:L19" si="3">E9+E16+E17+E18</f>
        <v>0</v>
      </c>
      <c r="F19" s="218">
        <f t="shared" si="3"/>
        <v>146503.45000000001</v>
      </c>
      <c r="G19" s="218">
        <f t="shared" si="3"/>
        <v>20931.5</v>
      </c>
      <c r="H19" s="218">
        <f t="shared" si="3"/>
        <v>2135</v>
      </c>
      <c r="I19" s="218">
        <f t="shared" si="3"/>
        <v>0</v>
      </c>
      <c r="J19" s="218">
        <f t="shared" si="3"/>
        <v>25712.9</v>
      </c>
      <c r="K19" s="218">
        <f t="shared" si="3"/>
        <v>6019.74</v>
      </c>
      <c r="L19" s="218">
        <f t="shared" si="3"/>
        <v>0</v>
      </c>
      <c r="M19" s="389">
        <f>M9+M16+M17+M18</f>
        <v>25082266.220000006</v>
      </c>
      <c r="N19" s="393">
        <f>N9+N16+N17+N18</f>
        <v>21407886.500000004</v>
      </c>
    </row>
    <row r="20" spans="2:14" ht="54.75" customHeight="1" thickBot="1">
      <c r="B20" s="468" t="s">
        <v>363</v>
      </c>
      <c r="C20" s="469"/>
      <c r="D20" s="383" t="s">
        <v>308</v>
      </c>
      <c r="E20" s="384" t="s">
        <v>308</v>
      </c>
      <c r="F20" s="384" t="s">
        <v>308</v>
      </c>
      <c r="G20" s="385">
        <v>0</v>
      </c>
      <c r="H20" s="384" t="s">
        <v>308</v>
      </c>
      <c r="I20" s="384" t="s">
        <v>308</v>
      </c>
      <c r="J20" s="384" t="s">
        <v>308</v>
      </c>
      <c r="K20" s="386">
        <v>0</v>
      </c>
      <c r="L20" s="384" t="s">
        <v>308</v>
      </c>
      <c r="M20" s="390" t="s">
        <v>308</v>
      </c>
      <c r="N20" s="391" t="s">
        <v>308</v>
      </c>
    </row>
    <row r="22" spans="2:14">
      <c r="B22" t="s">
        <v>396</v>
      </c>
    </row>
    <row r="23" spans="2:14">
      <c r="B23" t="s">
        <v>412</v>
      </c>
    </row>
    <row r="24" spans="2:14">
      <c r="B24" t="s">
        <v>413</v>
      </c>
    </row>
    <row r="31" spans="2:14">
      <c r="C31" t="str">
        <f>'NAZWA JEDNOSTKI,SPORZĄDZIŁ,DATA'!H3</f>
        <v>Emilia Szumlewicz</v>
      </c>
      <c r="D31" s="398" t="str">
        <f>'NAZWA JEDNOSTKI,SPORZĄDZIŁ,DATA'!I3</f>
        <v>2024.03.15</v>
      </c>
    </row>
    <row r="32" spans="2:14">
      <c r="C32" t="s">
        <v>454</v>
      </c>
      <c r="D32" t="s">
        <v>453</v>
      </c>
    </row>
    <row r="37" spans="3:3">
      <c r="C37" t="s">
        <v>458</v>
      </c>
    </row>
    <row r="38" spans="3:3">
      <c r="C38" t="s">
        <v>459</v>
      </c>
    </row>
  </sheetData>
  <sheetProtection algorithmName="SHA-512" hashValue="hMM6i/CWfWWxC7d6lYg2P/6ETbI5qqiYWj/SWenommrvS333yHEvDVsWOGVETxb1fGmk/3bi2l+lEI1oMqdaZA==" saltValue="6BN66Ndnn8ZFA7IbCuM8HQ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tabSelected="1" zoomScaleNormal="100" zoomScaleSheetLayoutView="100" workbookViewId="0">
      <selection activeCell="G20" sqref="G20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710937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710937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39" t="str">
        <f>'NAZWA JEDNOSTKI,SPORZĄDZIŁ,DATA'!B3</f>
        <v>Zespół Szkół Rzemiosła</v>
      </c>
      <c r="B1" s="539"/>
      <c r="C1" s="539"/>
      <c r="D1" s="539"/>
      <c r="E1" s="167" t="s">
        <v>417</v>
      </c>
    </row>
    <row r="2" spans="1:8" ht="21.95" customHeight="1">
      <c r="A2" s="539"/>
      <c r="B2" s="539"/>
      <c r="C2" s="539"/>
      <c r="D2" s="539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82" t="s">
        <v>259</v>
      </c>
      <c r="B5" s="582"/>
      <c r="C5" s="582"/>
      <c r="D5" s="582"/>
      <c r="E5" s="582"/>
    </row>
    <row r="6" spans="1:8" ht="12.75" customHeight="1">
      <c r="A6" s="606" t="s">
        <v>78</v>
      </c>
      <c r="B6" s="606"/>
      <c r="C6" s="606"/>
      <c r="D6" s="606"/>
      <c r="E6" s="71" t="s">
        <v>512</v>
      </c>
    </row>
    <row r="7" spans="1:8" ht="15.75" customHeight="1">
      <c r="A7" s="64" t="s">
        <v>11</v>
      </c>
      <c r="B7" s="626" t="s">
        <v>260</v>
      </c>
      <c r="C7" s="626"/>
      <c r="D7" s="626"/>
      <c r="E7" s="303">
        <v>7976624.7199999997</v>
      </c>
    </row>
    <row r="8" spans="1:8" ht="15.75" customHeight="1">
      <c r="A8" s="65" t="s">
        <v>17</v>
      </c>
      <c r="B8" s="622" t="s">
        <v>261</v>
      </c>
      <c r="C8" s="622"/>
      <c r="D8" s="622"/>
      <c r="E8" s="303">
        <v>7902184.7199999997</v>
      </c>
    </row>
    <row r="9" spans="1:8" ht="17.25" customHeight="1" thickBot="1">
      <c r="A9" s="65"/>
      <c r="B9" s="587" t="s">
        <v>231</v>
      </c>
      <c r="C9" s="587"/>
      <c r="D9" s="587"/>
      <c r="E9" s="304"/>
    </row>
    <row r="10" spans="1:8" ht="13.5" customHeight="1" thickBot="1">
      <c r="A10" s="65"/>
      <c r="B10" s="587" t="s">
        <v>528</v>
      </c>
      <c r="C10" s="587"/>
      <c r="D10" s="590"/>
      <c r="E10" s="305">
        <v>569.89</v>
      </c>
    </row>
    <row r="11" spans="1:8" ht="13.5" customHeight="1" thickBot="1">
      <c r="A11" s="317"/>
      <c r="B11" s="590" t="s">
        <v>529</v>
      </c>
      <c r="C11" s="602"/>
      <c r="D11" s="602"/>
      <c r="E11" s="305">
        <v>379.5</v>
      </c>
    </row>
    <row r="12" spans="1:8" ht="15.75" customHeight="1">
      <c r="A12" s="65" t="s">
        <v>20</v>
      </c>
      <c r="B12" s="627" t="s">
        <v>262</v>
      </c>
      <c r="C12" s="627"/>
      <c r="D12" s="627"/>
      <c r="E12" s="306"/>
    </row>
    <row r="13" spans="1:8" ht="16.5" customHeight="1" thickBot="1">
      <c r="A13" s="65"/>
      <c r="B13" s="587" t="s">
        <v>231</v>
      </c>
      <c r="C13" s="587"/>
      <c r="D13" s="587"/>
      <c r="E13" s="304"/>
    </row>
    <row r="14" spans="1:8" ht="13.5" customHeight="1" thickBot="1">
      <c r="A14" s="65"/>
      <c r="B14" s="622"/>
      <c r="C14" s="622"/>
      <c r="D14" s="625"/>
      <c r="E14" s="305"/>
    </row>
    <row r="15" spans="1:8" ht="13.5" customHeight="1" thickBot="1">
      <c r="A15" s="65"/>
      <c r="B15" s="610"/>
      <c r="C15" s="611"/>
      <c r="D15" s="611"/>
      <c r="E15" s="305"/>
    </row>
    <row r="16" spans="1:8" ht="31.5" customHeight="1">
      <c r="A16" s="347" t="s">
        <v>116</v>
      </c>
      <c r="B16" s="625" t="s">
        <v>263</v>
      </c>
      <c r="C16" s="628"/>
      <c r="D16" s="629"/>
      <c r="E16" s="325"/>
    </row>
    <row r="17" spans="1:10" ht="16.5" customHeight="1" thickBot="1">
      <c r="A17" s="65"/>
      <c r="B17" s="587" t="s">
        <v>231</v>
      </c>
      <c r="C17" s="587"/>
      <c r="D17" s="587"/>
      <c r="E17" s="304"/>
    </row>
    <row r="18" spans="1:10" ht="13.5" customHeight="1" thickBot="1">
      <c r="A18" s="65"/>
      <c r="B18" s="617"/>
      <c r="C18" s="617"/>
      <c r="D18" s="618"/>
      <c r="E18" s="305"/>
    </row>
    <row r="19" spans="1:10" ht="13.5" customHeight="1" thickBot="1">
      <c r="A19" s="317"/>
      <c r="B19" s="604"/>
      <c r="C19" s="605"/>
      <c r="D19" s="605"/>
      <c r="E19" s="305"/>
    </row>
    <row r="20" spans="1:10" ht="13.5" customHeight="1" thickBot="1">
      <c r="A20" s="317"/>
      <c r="B20" s="630"/>
      <c r="C20" s="630"/>
      <c r="D20" s="620"/>
      <c r="E20" s="305"/>
    </row>
    <row r="21" spans="1:10" ht="15.75">
      <c r="A21" s="65" t="s">
        <v>118</v>
      </c>
      <c r="B21" s="619" t="s">
        <v>264</v>
      </c>
      <c r="C21" s="619"/>
      <c r="D21" s="619"/>
      <c r="E21" s="306"/>
      <c r="J21" s="323"/>
    </row>
    <row r="22" spans="1:10" ht="12.75" customHeight="1" thickBot="1">
      <c r="A22" s="65"/>
      <c r="B22" s="587" t="s">
        <v>231</v>
      </c>
      <c r="C22" s="587"/>
      <c r="D22" s="587"/>
      <c r="E22" s="304"/>
    </row>
    <row r="23" spans="1:10" ht="13.5" customHeight="1" thickBot="1">
      <c r="A23" s="65"/>
      <c r="B23" s="617"/>
      <c r="C23" s="617"/>
      <c r="D23" s="618"/>
      <c r="E23" s="305"/>
    </row>
    <row r="24" spans="1:10" ht="13.5" customHeight="1" thickBot="1">
      <c r="A24" s="65"/>
      <c r="B24" s="610"/>
      <c r="C24" s="611"/>
      <c r="D24" s="611"/>
      <c r="E24" s="305"/>
    </row>
    <row r="25" spans="1:10" ht="13.5" customHeight="1" thickBot="1">
      <c r="A25" s="65"/>
      <c r="B25" s="604"/>
      <c r="C25" s="605"/>
      <c r="D25" s="605"/>
      <c r="E25" s="305"/>
    </row>
    <row r="26" spans="1:10" ht="14.25" customHeight="1">
      <c r="A26" s="65" t="s">
        <v>126</v>
      </c>
      <c r="B26" s="622" t="s">
        <v>265</v>
      </c>
      <c r="C26" s="622"/>
      <c r="D26" s="622"/>
      <c r="E26" s="325"/>
    </row>
    <row r="27" spans="1:10" ht="12.75" customHeight="1" thickBot="1">
      <c r="A27" s="65"/>
      <c r="B27" s="587" t="s">
        <v>231</v>
      </c>
      <c r="C27" s="587"/>
      <c r="D27" s="587"/>
      <c r="E27" s="324"/>
    </row>
    <row r="28" spans="1:10" ht="13.5" customHeight="1" thickBot="1">
      <c r="A28" s="65"/>
      <c r="B28" s="617"/>
      <c r="C28" s="617"/>
      <c r="D28" s="618"/>
      <c r="E28" s="305"/>
    </row>
    <row r="29" spans="1:10" ht="13.5" customHeight="1" thickBot="1">
      <c r="A29" s="317"/>
      <c r="B29" s="604"/>
      <c r="C29" s="605"/>
      <c r="D29" s="605"/>
      <c r="E29" s="305"/>
    </row>
    <row r="30" spans="1:10" ht="13.5" customHeight="1" thickBot="1">
      <c r="A30" s="65"/>
      <c r="B30" s="623"/>
      <c r="C30" s="624"/>
      <c r="D30" s="624"/>
      <c r="E30" s="305"/>
    </row>
    <row r="31" spans="1:10" ht="15.75">
      <c r="A31" s="64" t="s">
        <v>28</v>
      </c>
      <c r="B31" s="626" t="s">
        <v>266</v>
      </c>
      <c r="C31" s="626"/>
      <c r="D31" s="631"/>
      <c r="E31" s="318"/>
    </row>
    <row r="32" spans="1:10" ht="16.5" customHeight="1">
      <c r="A32" s="65" t="s">
        <v>139</v>
      </c>
      <c r="B32" s="613" t="s">
        <v>267</v>
      </c>
      <c r="C32" s="613"/>
      <c r="D32" s="613"/>
      <c r="E32" s="306"/>
    </row>
    <row r="33" spans="1:14" ht="14.25" customHeight="1" thickBot="1">
      <c r="A33" s="65"/>
      <c r="B33" s="587" t="s">
        <v>231</v>
      </c>
      <c r="C33" s="587"/>
      <c r="D33" s="587"/>
      <c r="E33" s="304"/>
    </row>
    <row r="34" spans="1:14" ht="13.5" customHeight="1" thickBot="1">
      <c r="A34" s="65"/>
      <c r="B34" s="622"/>
      <c r="C34" s="622"/>
      <c r="D34" s="625"/>
      <c r="E34" s="305"/>
    </row>
    <row r="35" spans="1:14" ht="13.5" customHeight="1" thickBot="1">
      <c r="A35" s="65"/>
      <c r="B35" s="610"/>
      <c r="C35" s="611"/>
      <c r="D35" s="611"/>
      <c r="E35" s="305"/>
    </row>
    <row r="36" spans="1:14" ht="13.5" customHeight="1" thickBot="1">
      <c r="A36" s="65"/>
      <c r="B36" s="610"/>
      <c r="C36" s="611"/>
      <c r="D36" s="611"/>
      <c r="E36" s="305"/>
    </row>
    <row r="37" spans="1:14" ht="15.75">
      <c r="A37" s="65" t="s">
        <v>143</v>
      </c>
      <c r="B37" s="613" t="s">
        <v>268</v>
      </c>
      <c r="C37" s="613"/>
      <c r="D37" s="613"/>
      <c r="E37" s="306"/>
    </row>
    <row r="38" spans="1:14" ht="15" customHeight="1" thickBot="1">
      <c r="A38" s="65"/>
      <c r="B38" s="587" t="s">
        <v>231</v>
      </c>
      <c r="C38" s="587"/>
      <c r="D38" s="587"/>
      <c r="E38" s="304"/>
    </row>
    <row r="39" spans="1:14" ht="13.5" customHeight="1" thickBot="1">
      <c r="A39" s="65"/>
      <c r="B39" s="622"/>
      <c r="C39" s="622"/>
      <c r="D39" s="625"/>
      <c r="E39" s="305"/>
      <c r="M39" s="322"/>
    </row>
    <row r="40" spans="1:14" ht="13.5" customHeight="1" thickBot="1">
      <c r="A40" s="65"/>
      <c r="B40" s="610"/>
      <c r="C40" s="611"/>
      <c r="D40" s="611"/>
      <c r="E40" s="305"/>
    </row>
    <row r="41" spans="1:14" ht="31.5" customHeight="1">
      <c r="A41" s="347" t="s">
        <v>269</v>
      </c>
      <c r="B41" s="622" t="s">
        <v>270</v>
      </c>
      <c r="C41" s="622"/>
      <c r="D41" s="622"/>
      <c r="E41" s="306"/>
    </row>
    <row r="42" spans="1:14" ht="13.5" customHeight="1" thickBot="1">
      <c r="A42" s="65"/>
      <c r="B42" s="587" t="s">
        <v>231</v>
      </c>
      <c r="C42" s="587"/>
      <c r="D42" s="587"/>
      <c r="E42" s="304"/>
      <c r="M42" s="322"/>
    </row>
    <row r="43" spans="1:14" ht="13.5" customHeight="1" thickBot="1">
      <c r="A43" s="65"/>
      <c r="B43" s="587"/>
      <c r="C43" s="587"/>
      <c r="D43" s="590"/>
      <c r="E43" s="305"/>
      <c r="L43" s="322"/>
      <c r="M43" s="322"/>
      <c r="N43" s="322"/>
    </row>
    <row r="44" spans="1:14" ht="13.5" customHeight="1" thickBot="1">
      <c r="A44" s="65"/>
      <c r="B44" s="610"/>
      <c r="C44" s="611"/>
      <c r="D44" s="611"/>
      <c r="E44" s="305"/>
    </row>
    <row r="45" spans="1:14" ht="13.5" customHeight="1" thickBot="1">
      <c r="A45" s="65"/>
      <c r="B45" s="610"/>
      <c r="C45" s="611"/>
      <c r="D45" s="611"/>
      <c r="E45" s="305"/>
    </row>
    <row r="46" spans="1:14" ht="15.75">
      <c r="A46" s="65" t="s">
        <v>271</v>
      </c>
      <c r="B46" s="613" t="s">
        <v>272</v>
      </c>
      <c r="C46" s="613"/>
      <c r="D46" s="613"/>
      <c r="E46" s="306"/>
    </row>
    <row r="47" spans="1:14" ht="15" customHeight="1" thickBot="1">
      <c r="A47" s="65"/>
      <c r="B47" s="587" t="s">
        <v>231</v>
      </c>
      <c r="C47" s="587"/>
      <c r="D47" s="587"/>
      <c r="E47" s="304"/>
      <c r="L47" s="322"/>
      <c r="M47" s="322"/>
      <c r="N47" s="322"/>
    </row>
    <row r="48" spans="1:14" ht="13.5" customHeight="1" thickBot="1">
      <c r="A48" s="65"/>
      <c r="B48" s="617"/>
      <c r="C48" s="617"/>
      <c r="D48" s="618"/>
      <c r="E48" s="305"/>
    </row>
    <row r="49" spans="1:6" ht="13.5" customHeight="1" thickBot="1">
      <c r="A49" s="65"/>
      <c r="B49" s="614"/>
      <c r="C49" s="615"/>
      <c r="D49" s="616"/>
      <c r="E49" s="305"/>
    </row>
    <row r="50" spans="1:6" ht="13.5" customHeight="1" thickBot="1">
      <c r="A50" s="65"/>
      <c r="B50" s="610"/>
      <c r="C50" s="611"/>
      <c r="D50" s="611"/>
      <c r="E50" s="305"/>
    </row>
    <row r="51" spans="1:6" ht="15.75">
      <c r="A51" s="65" t="s">
        <v>273</v>
      </c>
      <c r="B51" s="619" t="s">
        <v>274</v>
      </c>
      <c r="C51" s="619"/>
      <c r="D51" s="619"/>
      <c r="E51" s="348"/>
    </row>
    <row r="52" spans="1:6" ht="15" customHeight="1" thickBot="1">
      <c r="A52" s="82"/>
      <c r="B52" s="596" t="s">
        <v>231</v>
      </c>
      <c r="C52" s="596"/>
      <c r="D52" s="596"/>
      <c r="E52" s="304"/>
    </row>
    <row r="53" spans="1:6" ht="13.5" customHeight="1" thickBot="1">
      <c r="A53" s="319"/>
      <c r="B53" s="617"/>
      <c r="C53" s="617"/>
      <c r="D53" s="618"/>
      <c r="E53" s="305"/>
    </row>
    <row r="54" spans="1:6" ht="13.5" customHeight="1" thickBot="1">
      <c r="A54" s="96"/>
      <c r="B54" s="620"/>
      <c r="C54" s="621"/>
      <c r="D54" s="621"/>
      <c r="E54" s="305"/>
    </row>
    <row r="55" spans="1:6" ht="13.5" customHeight="1" thickBot="1">
      <c r="A55" s="96"/>
      <c r="B55" s="604"/>
      <c r="C55" s="605"/>
      <c r="D55" s="605"/>
      <c r="E55" s="305"/>
    </row>
    <row r="56" spans="1:6" ht="16.5" customHeight="1">
      <c r="A56" s="10"/>
      <c r="B56" s="409" t="s">
        <v>527</v>
      </c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469</v>
      </c>
      <c r="B58" s="612"/>
      <c r="C58" s="612"/>
      <c r="D58" s="412" t="str">
        <f>'NAZWA JEDNOSTKI,SPORZĄDZIŁ,DATA'!I3</f>
        <v>2024.03.15</v>
      </c>
      <c r="E58" s="404"/>
    </row>
    <row r="59" spans="1:6" ht="15" customHeight="1">
      <c r="A59" s="83"/>
      <c r="B59" s="403"/>
      <c r="C59" s="403"/>
      <c r="D59" s="403" t="s">
        <v>470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/>
    </row>
    <row r="65" spans="2:2" ht="15">
      <c r="B65"/>
    </row>
  </sheetData>
  <sheetProtection selectLockedCells="1" selectUnlockedCells="1"/>
  <mergeCells count="53"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  <mergeCell ref="B17:D17"/>
    <mergeCell ref="B11:D11"/>
    <mergeCell ref="B15:D15"/>
    <mergeCell ref="B19:D19"/>
    <mergeCell ref="B18:D18"/>
    <mergeCell ref="B10:D10"/>
    <mergeCell ref="B12:D12"/>
    <mergeCell ref="B13:D13"/>
    <mergeCell ref="B14:D14"/>
    <mergeCell ref="B16:D16"/>
    <mergeCell ref="B9:D9"/>
    <mergeCell ref="A5:E5"/>
    <mergeCell ref="A6:D6"/>
    <mergeCell ref="B7:D7"/>
    <mergeCell ref="B8:D8"/>
    <mergeCell ref="B50:D50"/>
    <mergeCell ref="B37:D37"/>
    <mergeCell ref="B38:D38"/>
    <mergeCell ref="B39:D39"/>
    <mergeCell ref="B43:D43"/>
    <mergeCell ref="B46:D46"/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horizontalDpi="300" verticalDpi="300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zoomScaleNormal="100" workbookViewId="0">
      <selection activeCell="J22" sqref="J22"/>
    </sheetView>
  </sheetViews>
  <sheetFormatPr defaultColWidth="9.140625" defaultRowHeight="12.75"/>
  <cols>
    <col min="1" max="1" width="4.85546875" style="12" customWidth="1"/>
    <col min="2" max="2" width="28.7109375" style="12" customWidth="1"/>
    <col min="3" max="3" width="18.28515625" style="12" customWidth="1"/>
    <col min="4" max="4" width="17" style="12" customWidth="1"/>
    <col min="5" max="5" width="12.140625" style="12" customWidth="1"/>
    <col min="6" max="6" width="12.28515625" style="12" customWidth="1"/>
    <col min="7" max="7" width="27.7109375" style="12" customWidth="1"/>
    <col min="8" max="16384" width="9.140625" style="12"/>
  </cols>
  <sheetData>
    <row r="1" spans="1:12" ht="21.95" customHeight="1">
      <c r="A1" s="539" t="str">
        <f>'NAZWA JEDNOSTKI,SPORZĄDZIŁ,DATA'!B3</f>
        <v>Zespół Szkół Rzemiosła</v>
      </c>
      <c r="B1" s="539"/>
      <c r="C1" s="539"/>
      <c r="D1" s="85"/>
      <c r="G1" s="167" t="s">
        <v>418</v>
      </c>
    </row>
    <row r="2" spans="1:12" ht="21.95" customHeight="1">
      <c r="A2" s="539"/>
      <c r="B2" s="539"/>
      <c r="C2" s="539"/>
      <c r="G2" s="167"/>
    </row>
    <row r="3" spans="1:12" ht="18" customHeight="1"/>
    <row r="4" spans="1:12" ht="36" customHeight="1">
      <c r="A4" s="581" t="s">
        <v>440</v>
      </c>
      <c r="B4" s="581"/>
      <c r="C4" s="581"/>
      <c r="D4" s="581"/>
      <c r="E4" s="581"/>
      <c r="F4" s="581"/>
      <c r="G4" s="581"/>
      <c r="H4" s="86"/>
      <c r="I4" s="86"/>
    </row>
    <row r="5" spans="1:12" ht="15.75" customHeight="1">
      <c r="A5" s="633" t="s">
        <v>275</v>
      </c>
      <c r="B5" s="633"/>
      <c r="C5" s="633"/>
      <c r="D5" s="633"/>
      <c r="E5" s="633"/>
      <c r="F5" s="633"/>
      <c r="G5" s="633"/>
    </row>
    <row r="6" spans="1:12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280</v>
      </c>
      <c r="G6" s="88" t="s">
        <v>281</v>
      </c>
      <c r="H6" s="89"/>
      <c r="I6" s="12" t="s">
        <v>37</v>
      </c>
    </row>
    <row r="7" spans="1:12">
      <c r="A7" s="76"/>
      <c r="B7" s="76"/>
      <c r="C7" s="76"/>
      <c r="D7" s="76"/>
      <c r="E7" s="345"/>
      <c r="F7" s="76"/>
      <c r="G7" s="76"/>
    </row>
    <row r="8" spans="1:12">
      <c r="A8" s="76"/>
      <c r="B8" s="76"/>
      <c r="C8" s="76"/>
      <c r="D8" s="76"/>
      <c r="E8" s="345"/>
      <c r="F8" s="76"/>
      <c r="G8" s="76"/>
    </row>
    <row r="9" spans="1:12">
      <c r="A9" s="76"/>
      <c r="B9" s="76"/>
      <c r="C9" s="76"/>
      <c r="D9" s="76"/>
      <c r="E9" s="345"/>
      <c r="F9" s="76"/>
      <c r="G9" s="76"/>
    </row>
    <row r="10" spans="1:12">
      <c r="A10" s="76"/>
      <c r="B10" s="76"/>
      <c r="C10" s="76"/>
      <c r="D10" s="76"/>
      <c r="E10" s="345"/>
      <c r="F10" s="76"/>
      <c r="G10" s="76"/>
    </row>
    <row r="11" spans="1:12">
      <c r="A11" s="76"/>
      <c r="B11" s="76"/>
      <c r="C11" s="76"/>
      <c r="D11" s="76"/>
      <c r="E11" s="345"/>
      <c r="F11" s="76"/>
      <c r="G11" s="76"/>
    </row>
    <row r="12" spans="1:12">
      <c r="A12" s="76"/>
      <c r="B12" s="76"/>
      <c r="C12" s="76"/>
      <c r="D12" s="76"/>
      <c r="E12" s="345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5"/>
      <c r="F13" s="76"/>
      <c r="G13" s="76"/>
    </row>
    <row r="14" spans="1:12">
      <c r="A14" s="76"/>
      <c r="B14" s="76"/>
      <c r="C14" s="76"/>
      <c r="D14" s="76"/>
      <c r="E14" s="345"/>
      <c r="F14" s="76"/>
      <c r="G14" s="76"/>
    </row>
    <row r="15" spans="1:12">
      <c r="A15" s="76"/>
      <c r="B15" s="76"/>
      <c r="C15" s="76"/>
      <c r="D15" s="76"/>
      <c r="E15" s="345"/>
      <c r="F15" s="76"/>
      <c r="G15" s="76"/>
    </row>
    <row r="16" spans="1:12" ht="15">
      <c r="A16" s="76"/>
      <c r="B16" s="408" t="s">
        <v>439</v>
      </c>
      <c r="C16" s="76"/>
      <c r="D16" s="76"/>
      <c r="E16" s="345">
        <f>SUM(E7:E15)</f>
        <v>0</v>
      </c>
      <c r="F16" s="76"/>
      <c r="G16" s="76"/>
    </row>
    <row r="17" spans="1:7" ht="15.75">
      <c r="A17" s="633" t="s">
        <v>282</v>
      </c>
      <c r="B17" s="633"/>
      <c r="C17" s="633"/>
      <c r="D17" s="633"/>
      <c r="E17" s="633"/>
      <c r="F17" s="633"/>
      <c r="G17" s="633"/>
    </row>
    <row r="18" spans="1:7" ht="25.5">
      <c r="A18" s="87" t="s">
        <v>0</v>
      </c>
      <c r="B18" s="87" t="s">
        <v>276</v>
      </c>
      <c r="C18" s="88" t="s">
        <v>277</v>
      </c>
      <c r="D18" s="88" t="s">
        <v>278</v>
      </c>
      <c r="E18" s="88" t="s">
        <v>279</v>
      </c>
      <c r="F18" s="88" t="s">
        <v>280</v>
      </c>
      <c r="G18" s="88" t="s">
        <v>281</v>
      </c>
    </row>
    <row r="19" spans="1:7" ht="25.5">
      <c r="A19" s="76"/>
      <c r="B19" s="76" t="s">
        <v>530</v>
      </c>
      <c r="C19" s="76" t="s">
        <v>531</v>
      </c>
      <c r="D19" s="448">
        <v>45291</v>
      </c>
      <c r="E19" s="345">
        <v>9.0500000000000007</v>
      </c>
      <c r="F19" s="76" t="s">
        <v>532</v>
      </c>
      <c r="G19" s="441" t="s">
        <v>533</v>
      </c>
    </row>
    <row r="20" spans="1:7">
      <c r="A20" s="76"/>
      <c r="B20" s="76"/>
      <c r="C20" s="76"/>
      <c r="D20" s="76"/>
      <c r="E20" s="345"/>
      <c r="F20" s="76"/>
      <c r="G20" s="76"/>
    </row>
    <row r="21" spans="1:7">
      <c r="A21" s="76"/>
      <c r="B21" s="76"/>
      <c r="C21" s="76"/>
      <c r="D21" s="76"/>
      <c r="E21" s="345"/>
      <c r="F21" s="76"/>
      <c r="G21" s="76"/>
    </row>
    <row r="22" spans="1:7">
      <c r="A22" s="76"/>
      <c r="B22" s="76"/>
      <c r="C22" s="76"/>
      <c r="D22" s="76"/>
      <c r="E22" s="345"/>
      <c r="F22" s="76"/>
      <c r="G22" s="76"/>
    </row>
    <row r="23" spans="1:7">
      <c r="A23" s="76"/>
      <c r="B23" s="76"/>
      <c r="C23" s="76"/>
      <c r="D23" s="76"/>
      <c r="E23" s="345"/>
      <c r="F23" s="76"/>
      <c r="G23" s="76"/>
    </row>
    <row r="24" spans="1:7">
      <c r="A24" s="76"/>
      <c r="B24" s="76"/>
      <c r="C24" s="76"/>
      <c r="D24" s="76"/>
      <c r="E24" s="345"/>
      <c r="F24" s="76"/>
      <c r="G24" s="76"/>
    </row>
    <row r="25" spans="1:7">
      <c r="A25" s="76"/>
      <c r="B25" s="76"/>
      <c r="C25" s="76"/>
      <c r="D25" s="76"/>
      <c r="E25" s="345"/>
      <c r="F25" s="76"/>
      <c r="G25" s="76"/>
    </row>
    <row r="26" spans="1:7">
      <c r="A26" s="76"/>
      <c r="B26" s="76"/>
      <c r="C26" s="76"/>
      <c r="D26" s="76"/>
      <c r="E26" s="345"/>
      <c r="F26" s="76"/>
      <c r="G26" s="76"/>
    </row>
    <row r="27" spans="1:7">
      <c r="A27" s="76"/>
      <c r="B27" s="76"/>
      <c r="C27" s="76"/>
      <c r="D27" s="76"/>
      <c r="E27" s="345"/>
      <c r="F27" s="76"/>
      <c r="G27" s="76"/>
    </row>
    <row r="28" spans="1:7" ht="15">
      <c r="A28" s="76"/>
      <c r="B28" s="408" t="s">
        <v>439</v>
      </c>
      <c r="C28" s="76"/>
      <c r="D28" s="76"/>
      <c r="E28" s="345">
        <f>SUM(E19:E27)</f>
        <v>9.0500000000000007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34"/>
      <c r="G30" s="634"/>
    </row>
    <row r="31" spans="1:7">
      <c r="A31" s="90"/>
      <c r="B31" s="11"/>
      <c r="C31" s="11"/>
      <c r="D31" s="11"/>
      <c r="E31" s="11"/>
      <c r="F31" s="635"/>
      <c r="G31" s="636"/>
    </row>
    <row r="32" spans="1:7" ht="17.25" customHeight="1">
      <c r="A32" s="11"/>
      <c r="B32" s="403"/>
      <c r="C32" s="414" t="str">
        <f>'NAZWA JEDNOSTKI,SPORZĄDZIŁ,DATA'!I3</f>
        <v>2024.03.15</v>
      </c>
      <c r="D32" s="11"/>
      <c r="E32" s="11"/>
      <c r="F32" s="632"/>
      <c r="G32" s="531"/>
    </row>
    <row r="33" spans="2:3" ht="15">
      <c r="B33" s="403"/>
      <c r="C33" s="403" t="s">
        <v>147</v>
      </c>
    </row>
    <row r="38" spans="2:3" ht="15">
      <c r="B38"/>
    </row>
    <row r="39" spans="2:3" ht="15">
      <c r="B39"/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7" firstPageNumber="0" orientation="landscape" horizontalDpi="300" verticalDpi="3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E43" sqref="E43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7109375" style="12" customWidth="1"/>
    <col min="5" max="5" width="16.7109375" style="12" customWidth="1"/>
    <col min="6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39" t="str">
        <f>'NAZWA JEDNOSTKI,SPORZĄDZIŁ,DATA'!B3</f>
        <v>Zespół Szkół Rzemiosła</v>
      </c>
      <c r="B1" s="539"/>
      <c r="C1" s="539"/>
      <c r="D1" s="18"/>
      <c r="E1" s="66"/>
      <c r="F1" s="66"/>
      <c r="G1" s="167" t="s">
        <v>419</v>
      </c>
      <c r="H1" s="66"/>
    </row>
    <row r="2" spans="1:9" ht="21.95" customHeight="1">
      <c r="A2" s="539"/>
      <c r="B2" s="539"/>
      <c r="C2" s="539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9" t="s">
        <v>283</v>
      </c>
      <c r="B4" s="639"/>
      <c r="C4" s="639"/>
      <c r="D4" s="639"/>
      <c r="E4" s="639"/>
      <c r="F4" s="639"/>
      <c r="G4" s="639"/>
      <c r="H4" s="86"/>
    </row>
    <row r="5" spans="1:9" ht="15.75" customHeight="1">
      <c r="A5" s="633" t="s">
        <v>284</v>
      </c>
      <c r="B5" s="633"/>
      <c r="C5" s="633"/>
      <c r="D5" s="633"/>
      <c r="E5" s="633"/>
      <c r="F5" s="633"/>
      <c r="G5" s="633"/>
    </row>
    <row r="6" spans="1:9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285</v>
      </c>
      <c r="G6" s="88" t="s">
        <v>281</v>
      </c>
      <c r="H6" s="89"/>
    </row>
    <row r="7" spans="1:9">
      <c r="A7" s="76"/>
      <c r="B7" s="76"/>
      <c r="C7" s="76"/>
      <c r="D7" s="76"/>
      <c r="E7" s="345"/>
      <c r="F7" s="76"/>
      <c r="G7" s="76"/>
    </row>
    <row r="8" spans="1:9">
      <c r="A8" s="76"/>
      <c r="B8" s="76"/>
      <c r="C8" s="76"/>
      <c r="D8" s="76"/>
      <c r="E8" s="345"/>
      <c r="F8" s="76"/>
      <c r="G8" s="76"/>
    </row>
    <row r="9" spans="1:9">
      <c r="A9" s="76"/>
      <c r="B9" s="76"/>
      <c r="C9" s="76"/>
      <c r="D9" s="76"/>
      <c r="E9" s="345"/>
      <c r="F9" s="76"/>
      <c r="G9" s="76"/>
    </row>
    <row r="10" spans="1:9">
      <c r="A10" s="76"/>
      <c r="B10" s="76"/>
      <c r="C10" s="76"/>
      <c r="D10" s="76"/>
      <c r="E10" s="345"/>
      <c r="F10" s="76"/>
      <c r="G10" s="76"/>
    </row>
    <row r="11" spans="1:9">
      <c r="A11" s="76"/>
      <c r="B11" s="76"/>
      <c r="C11" s="76"/>
      <c r="D11" s="76"/>
      <c r="E11" s="345"/>
      <c r="F11" s="76"/>
      <c r="G11" s="76"/>
    </row>
    <row r="12" spans="1:9">
      <c r="A12" s="91"/>
      <c r="B12" s="91"/>
      <c r="C12" s="91"/>
      <c r="D12" s="91"/>
      <c r="E12" s="346"/>
      <c r="F12" s="91"/>
      <c r="G12" s="91"/>
    </row>
    <row r="13" spans="1:9">
      <c r="A13" s="91"/>
      <c r="B13" s="91"/>
      <c r="C13" s="91"/>
      <c r="D13" s="91"/>
      <c r="E13" s="346"/>
      <c r="F13" s="91"/>
      <c r="G13" s="91"/>
    </row>
    <row r="14" spans="1:9">
      <c r="A14" s="91"/>
      <c r="B14" s="91"/>
      <c r="C14" s="91"/>
      <c r="D14" s="91"/>
      <c r="E14" s="346"/>
      <c r="F14" s="91"/>
      <c r="G14" s="91"/>
    </row>
    <row r="15" spans="1:9" ht="12.75" customHeight="1">
      <c r="A15" s="91"/>
      <c r="B15" s="91"/>
      <c r="C15" s="91"/>
      <c r="D15" s="91"/>
      <c r="E15" s="346"/>
      <c r="F15" s="91"/>
      <c r="G15" s="91"/>
    </row>
    <row r="16" spans="1:9" ht="6.75" hidden="1" customHeight="1">
      <c r="A16" s="91"/>
      <c r="B16" s="91"/>
      <c r="C16" s="91"/>
      <c r="D16" s="91"/>
      <c r="E16" s="346"/>
      <c r="F16" s="91"/>
      <c r="G16" s="91"/>
    </row>
    <row r="17" spans="1:12" hidden="1">
      <c r="A17" s="91"/>
      <c r="B17" s="91"/>
      <c r="C17" s="91"/>
      <c r="D17" s="91"/>
      <c r="E17" s="346"/>
      <c r="F17" s="91"/>
      <c r="G17" s="91"/>
    </row>
    <row r="18" spans="1:12" ht="15">
      <c r="A18" s="91"/>
      <c r="B18" s="408" t="s">
        <v>439</v>
      </c>
      <c r="C18" s="91"/>
      <c r="D18" s="91"/>
      <c r="E18" s="346">
        <f>SUM(E7:E15)</f>
        <v>0</v>
      </c>
      <c r="F18" s="91"/>
      <c r="G18" s="91"/>
    </row>
    <row r="19" spans="1:12" ht="18.75" customHeight="1">
      <c r="A19" s="640" t="s">
        <v>286</v>
      </c>
      <c r="B19" s="640"/>
      <c r="C19" s="640"/>
      <c r="D19" s="640"/>
      <c r="E19" s="640"/>
      <c r="F19" s="640"/>
      <c r="G19" s="640"/>
    </row>
    <row r="20" spans="1:12" ht="31.5" customHeight="1">
      <c r="A20" s="87" t="s">
        <v>0</v>
      </c>
      <c r="B20" s="87" t="s">
        <v>276</v>
      </c>
      <c r="C20" s="88" t="s">
        <v>277</v>
      </c>
      <c r="D20" s="88" t="s">
        <v>278</v>
      </c>
      <c r="E20" s="88" t="s">
        <v>279</v>
      </c>
      <c r="F20" s="88" t="s">
        <v>287</v>
      </c>
      <c r="G20" s="88" t="s">
        <v>281</v>
      </c>
    </row>
    <row r="21" spans="1:12">
      <c r="A21" s="76"/>
      <c r="B21" s="76"/>
      <c r="C21" s="76"/>
      <c r="D21" s="76"/>
      <c r="E21" s="345"/>
      <c r="F21" s="76"/>
      <c r="G21" s="76"/>
    </row>
    <row r="22" spans="1:12" ht="15.75">
      <c r="A22" s="76"/>
      <c r="B22" s="76"/>
      <c r="C22" s="76"/>
      <c r="D22" s="76"/>
      <c r="E22" s="345"/>
      <c r="F22" s="76"/>
      <c r="G22" s="76"/>
      <c r="L22" s="10"/>
    </row>
    <row r="23" spans="1:12" ht="12" customHeight="1">
      <c r="A23" s="91"/>
      <c r="B23" s="91"/>
      <c r="C23" s="91"/>
      <c r="D23" s="91"/>
      <c r="E23" s="346"/>
      <c r="F23" s="91"/>
      <c r="G23" s="91"/>
    </row>
    <row r="24" spans="1:12">
      <c r="A24" s="91"/>
      <c r="B24" s="91"/>
      <c r="C24" s="91"/>
      <c r="D24" s="91"/>
      <c r="E24" s="346"/>
      <c r="F24" s="91"/>
      <c r="G24" s="91"/>
    </row>
    <row r="25" spans="1:12">
      <c r="A25" s="91"/>
      <c r="B25" s="91"/>
      <c r="C25" s="91"/>
      <c r="D25" s="91"/>
      <c r="E25" s="346"/>
      <c r="F25" s="91"/>
      <c r="G25" s="91"/>
    </row>
    <row r="26" spans="1:12" ht="12.75" customHeight="1">
      <c r="A26" s="91"/>
      <c r="B26" s="91"/>
      <c r="C26" s="91"/>
      <c r="D26" s="91"/>
      <c r="E26" s="346"/>
      <c r="F26" s="91"/>
      <c r="G26" s="91"/>
    </row>
    <row r="27" spans="1:12" ht="12.75" customHeight="1">
      <c r="A27" s="91"/>
      <c r="B27" s="91"/>
      <c r="C27" s="91"/>
      <c r="D27" s="91"/>
      <c r="E27" s="346"/>
      <c r="F27" s="91"/>
      <c r="G27" s="91"/>
    </row>
    <row r="28" spans="1:12" ht="12.75" customHeight="1">
      <c r="A28" s="91"/>
      <c r="B28" s="91"/>
      <c r="C28" s="91"/>
      <c r="D28" s="91"/>
      <c r="E28" s="346"/>
      <c r="F28" s="91"/>
      <c r="G28" s="91"/>
    </row>
    <row r="29" spans="1:12" ht="12.75" customHeight="1">
      <c r="A29" s="91"/>
      <c r="B29" s="91"/>
      <c r="C29" s="91"/>
      <c r="D29" s="91"/>
      <c r="E29" s="346"/>
      <c r="F29" s="91"/>
      <c r="G29" s="91"/>
    </row>
    <row r="30" spans="1:12" ht="12" customHeight="1">
      <c r="A30" s="91"/>
      <c r="B30" s="408" t="s">
        <v>439</v>
      </c>
      <c r="C30" s="91"/>
      <c r="D30" s="91"/>
      <c r="E30" s="346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3"/>
      <c r="C34" s="66" t="s">
        <v>288</v>
      </c>
      <c r="D34" s="63"/>
      <c r="E34" s="415" t="str">
        <f>'NAZWA JEDNOSTKI,SPORZĄDZIŁ,DATA'!I3</f>
        <v>2024.03.15</v>
      </c>
      <c r="F34" s="641"/>
      <c r="G34" s="641"/>
    </row>
    <row r="35" spans="1:7" ht="15.75">
      <c r="A35" s="92"/>
      <c r="B35" s="409"/>
      <c r="C35" s="11"/>
      <c r="D35" s="410"/>
      <c r="E35" s="11" t="s">
        <v>147</v>
      </c>
      <c r="F35" s="533"/>
      <c r="G35" s="533"/>
    </row>
    <row r="36" spans="1:7" ht="13.5" customHeight="1">
      <c r="B36" s="70"/>
      <c r="C36" s="70"/>
      <c r="D36" s="70"/>
      <c r="E36" s="70"/>
      <c r="F36" s="637"/>
      <c r="G36" s="638"/>
    </row>
    <row r="40" spans="1:7" ht="15">
      <c r="B40"/>
    </row>
    <row r="41" spans="1:7" ht="15">
      <c r="B41"/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D34" sqref="D34"/>
    </sheetView>
  </sheetViews>
  <sheetFormatPr defaultColWidth="9.140625" defaultRowHeight="12.75"/>
  <cols>
    <col min="1" max="1" width="5.7109375" style="12" customWidth="1"/>
    <col min="2" max="2" width="39.7109375" style="12" customWidth="1"/>
    <col min="3" max="3" width="20.7109375" style="12" customWidth="1"/>
    <col min="4" max="4" width="14.710937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39" t="str">
        <f>'NAZWA JEDNOSTKI,SPORZĄDZIŁ,DATA'!B3</f>
        <v>Zespół Szkół Rzemiosła</v>
      </c>
      <c r="B1" s="539"/>
      <c r="C1" s="539"/>
      <c r="D1" s="13"/>
      <c r="E1" s="10"/>
      <c r="F1" s="66"/>
      <c r="G1" s="13" t="s">
        <v>420</v>
      </c>
      <c r="H1" s="66"/>
    </row>
    <row r="2" spans="1:14" ht="21.95" customHeight="1">
      <c r="A2" s="539"/>
      <c r="B2" s="539"/>
      <c r="C2" s="539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9" t="s">
        <v>289</v>
      </c>
      <c r="B5" s="639"/>
      <c r="C5" s="639"/>
      <c r="D5" s="639"/>
      <c r="E5" s="639"/>
      <c r="F5" s="639"/>
      <c r="G5" s="639"/>
      <c r="H5" s="86"/>
    </row>
    <row r="6" spans="1:14" ht="15.75" customHeight="1">
      <c r="A6" s="643" t="s">
        <v>290</v>
      </c>
      <c r="B6" s="643"/>
      <c r="C6" s="643"/>
      <c r="D6" s="643"/>
      <c r="E6" s="643"/>
      <c r="F6" s="643"/>
      <c r="G6" s="643"/>
    </row>
    <row r="7" spans="1:14" ht="51">
      <c r="A7" s="93" t="s">
        <v>0</v>
      </c>
      <c r="B7" s="93" t="s">
        <v>276</v>
      </c>
      <c r="C7" s="94" t="s">
        <v>277</v>
      </c>
      <c r="D7" s="94" t="s">
        <v>278</v>
      </c>
      <c r="E7" s="94" t="s">
        <v>279</v>
      </c>
      <c r="F7" s="94" t="s">
        <v>291</v>
      </c>
      <c r="G7" s="94" t="s">
        <v>281</v>
      </c>
      <c r="H7" s="89"/>
    </row>
    <row r="8" spans="1:14">
      <c r="A8" s="95"/>
      <c r="B8" s="95"/>
      <c r="C8" s="95"/>
      <c r="D8" s="95"/>
      <c r="E8" s="338"/>
      <c r="F8" s="95"/>
      <c r="G8" s="95"/>
    </row>
    <row r="9" spans="1:14">
      <c r="A9" s="95"/>
      <c r="B9" s="95"/>
      <c r="C9" s="95"/>
      <c r="D9" s="95"/>
      <c r="E9" s="338"/>
      <c r="F9" s="95"/>
      <c r="G9" s="95"/>
    </row>
    <row r="10" spans="1:14">
      <c r="A10" s="95"/>
      <c r="B10" s="95"/>
      <c r="C10" s="95"/>
      <c r="D10" s="95"/>
      <c r="E10" s="338"/>
      <c r="F10" s="95"/>
      <c r="G10" s="95"/>
    </row>
    <row r="11" spans="1:14">
      <c r="A11" s="95"/>
      <c r="B11" s="95"/>
      <c r="C11" s="95"/>
      <c r="D11" s="95"/>
      <c r="E11" s="338"/>
      <c r="F11" s="95"/>
      <c r="G11" s="95"/>
    </row>
    <row r="12" spans="1:14">
      <c r="A12" s="95"/>
      <c r="B12" s="95"/>
      <c r="C12" s="95"/>
      <c r="D12" s="95"/>
      <c r="E12" s="338"/>
      <c r="F12" s="95"/>
      <c r="G12" s="95"/>
    </row>
    <row r="13" spans="1:14" ht="15.75">
      <c r="A13" s="96"/>
      <c r="B13" s="96"/>
      <c r="C13" s="96"/>
      <c r="D13" s="96"/>
      <c r="E13" s="309"/>
      <c r="F13" s="96"/>
      <c r="G13" s="96"/>
    </row>
    <row r="14" spans="1:14" ht="16.5" thickBot="1">
      <c r="A14" s="96"/>
      <c r="B14" s="96"/>
      <c r="C14" s="96"/>
      <c r="D14" s="96"/>
      <c r="E14" s="344"/>
      <c r="F14" s="96"/>
      <c r="G14" s="96"/>
    </row>
    <row r="15" spans="1:14" ht="15.75" thickBot="1">
      <c r="A15" s="97"/>
      <c r="B15" s="408" t="s">
        <v>439</v>
      </c>
      <c r="C15" s="97"/>
      <c r="D15" s="340"/>
      <c r="E15" s="343">
        <f>SUM(E8:E14)</f>
        <v>0</v>
      </c>
      <c r="F15" s="341"/>
      <c r="G15" s="97"/>
    </row>
    <row r="16" spans="1:14" ht="15.75">
      <c r="A16" s="644" t="s">
        <v>292</v>
      </c>
      <c r="B16" s="644"/>
      <c r="C16" s="644" t="s">
        <v>286</v>
      </c>
      <c r="D16" s="644"/>
      <c r="E16" s="645"/>
      <c r="F16" s="644"/>
      <c r="G16" s="644"/>
    </row>
    <row r="17" spans="1:11" ht="48.75" customHeight="1">
      <c r="A17" s="93" t="s">
        <v>0</v>
      </c>
      <c r="B17" s="93" t="s">
        <v>276</v>
      </c>
      <c r="C17" s="94" t="s">
        <v>277</v>
      </c>
      <c r="D17" s="94" t="s">
        <v>278</v>
      </c>
      <c r="E17" s="94" t="s">
        <v>279</v>
      </c>
      <c r="F17" s="94" t="s">
        <v>291</v>
      </c>
      <c r="G17" s="94" t="s">
        <v>281</v>
      </c>
    </row>
    <row r="18" spans="1:11">
      <c r="A18" s="95"/>
      <c r="B18" s="95"/>
      <c r="C18" s="95"/>
      <c r="D18" s="95"/>
      <c r="E18" s="338"/>
      <c r="F18" s="95"/>
      <c r="G18" s="95"/>
    </row>
    <row r="19" spans="1:11">
      <c r="A19" s="97"/>
      <c r="B19" s="97"/>
      <c r="C19" s="97"/>
      <c r="D19" s="97"/>
      <c r="E19" s="339"/>
      <c r="F19" s="97"/>
      <c r="G19" s="97"/>
    </row>
    <row r="20" spans="1:11">
      <c r="A20" s="97"/>
      <c r="B20" s="97"/>
      <c r="C20" s="97"/>
      <c r="D20" s="97"/>
      <c r="E20" s="339"/>
      <c r="F20" s="97"/>
      <c r="G20" s="97"/>
    </row>
    <row r="21" spans="1:11">
      <c r="A21" s="97"/>
      <c r="B21" s="97"/>
      <c r="C21" s="97"/>
      <c r="D21" s="97"/>
      <c r="E21" s="339"/>
      <c r="F21" s="97"/>
      <c r="G21" s="97"/>
    </row>
    <row r="22" spans="1:11">
      <c r="A22" s="97"/>
      <c r="B22" s="97"/>
      <c r="C22" s="97"/>
      <c r="D22" s="97"/>
      <c r="E22" s="339"/>
      <c r="F22" s="97"/>
      <c r="G22" s="97"/>
    </row>
    <row r="23" spans="1:11">
      <c r="A23" s="97"/>
      <c r="B23" s="97"/>
      <c r="C23" s="97"/>
      <c r="D23" s="97"/>
      <c r="E23" s="339"/>
      <c r="F23" s="97"/>
      <c r="G23" s="97"/>
    </row>
    <row r="24" spans="1:11" ht="13.5" thickBot="1">
      <c r="A24" s="97"/>
      <c r="B24" s="97"/>
      <c r="C24" s="97"/>
      <c r="D24" s="97"/>
      <c r="E24" s="342"/>
      <c r="F24" s="97"/>
      <c r="G24" s="97"/>
    </row>
    <row r="25" spans="1:11" ht="16.5" customHeight="1" thickBot="1">
      <c r="A25" s="97"/>
      <c r="B25" s="408" t="s">
        <v>439</v>
      </c>
      <c r="C25" s="97"/>
      <c r="D25" s="340"/>
      <c r="E25" s="343">
        <f>SUM(E18:E24)</f>
        <v>0</v>
      </c>
      <c r="F25" s="341"/>
      <c r="G25" s="97"/>
    </row>
    <row r="26" spans="1:11" ht="20.25" customHeight="1">
      <c r="C26" s="98"/>
    </row>
    <row r="27" spans="1:11" ht="18" customHeight="1">
      <c r="A27" s="90"/>
      <c r="B27" s="403"/>
      <c r="C27" s="412" t="str">
        <f>'NAZWA JEDNOSTKI,SPORZĄDZIŁ,DATA'!I3</f>
        <v>2024.03.15</v>
      </c>
      <c r="D27" s="66"/>
      <c r="E27" s="66"/>
      <c r="F27" s="580"/>
      <c r="G27" s="580"/>
      <c r="H27" s="11"/>
      <c r="I27" s="11"/>
      <c r="J27" s="11"/>
      <c r="K27" s="11"/>
    </row>
    <row r="28" spans="1:11" ht="15" customHeight="1">
      <c r="A28" s="90"/>
      <c r="B28" s="403"/>
      <c r="C28" s="411" t="s">
        <v>147</v>
      </c>
      <c r="D28" s="66"/>
      <c r="E28" s="66"/>
      <c r="F28" s="642"/>
      <c r="G28" s="642"/>
      <c r="H28" s="11"/>
      <c r="I28" s="11"/>
      <c r="J28" s="11"/>
      <c r="K28" s="11"/>
    </row>
    <row r="29" spans="1:11" ht="12" customHeight="1">
      <c r="F29" s="642"/>
      <c r="G29" s="638"/>
    </row>
    <row r="33" spans="2:2" ht="15">
      <c r="B33"/>
    </row>
    <row r="34" spans="2:2" ht="15">
      <c r="B34"/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zoomScale="75" zoomScaleNormal="75" workbookViewId="0">
      <selection activeCell="Q15" sqref="Q15"/>
    </sheetView>
  </sheetViews>
  <sheetFormatPr defaultRowHeight="15"/>
  <cols>
    <col min="1" max="1" width="3.28515625" customWidth="1"/>
    <col min="2" max="2" width="5.28515625" customWidth="1"/>
    <col min="3" max="3" width="47.85546875" customWidth="1"/>
    <col min="4" max="4" width="18.7109375" customWidth="1"/>
    <col min="5" max="12" width="16.7109375" customWidth="1"/>
    <col min="13" max="13" width="18.7109375" customWidth="1"/>
    <col min="14" max="14" width="10.7109375" customWidth="1"/>
    <col min="15" max="15" width="10" customWidth="1"/>
    <col min="16" max="16" width="9.28515625" customWidth="1"/>
    <col min="257" max="257" width="3.28515625" customWidth="1"/>
    <col min="258" max="258" width="5.28515625" customWidth="1"/>
    <col min="259" max="259" width="36.85546875" customWidth="1"/>
    <col min="260" max="260" width="15.710937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7109375" customWidth="1"/>
    <col min="271" max="271" width="10" customWidth="1"/>
    <col min="272" max="272" width="9.28515625" customWidth="1"/>
    <col min="513" max="513" width="3.28515625" customWidth="1"/>
    <col min="514" max="514" width="5.28515625" customWidth="1"/>
    <col min="515" max="515" width="36.85546875" customWidth="1"/>
    <col min="516" max="516" width="15.710937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7109375" customWidth="1"/>
    <col min="527" max="527" width="10" customWidth="1"/>
    <col min="528" max="528" width="9.28515625" customWidth="1"/>
    <col min="769" max="769" width="3.28515625" customWidth="1"/>
    <col min="770" max="770" width="5.28515625" customWidth="1"/>
    <col min="771" max="771" width="36.85546875" customWidth="1"/>
    <col min="772" max="772" width="15.710937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7109375" customWidth="1"/>
    <col min="783" max="783" width="10" customWidth="1"/>
    <col min="784" max="784" width="9.28515625" customWidth="1"/>
    <col min="1025" max="1025" width="3.28515625" customWidth="1"/>
    <col min="1026" max="1026" width="5.28515625" customWidth="1"/>
    <col min="1027" max="1027" width="36.85546875" customWidth="1"/>
    <col min="1028" max="1028" width="15.710937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7109375" customWidth="1"/>
    <col min="1039" max="1039" width="10" customWidth="1"/>
    <col min="1040" max="1040" width="9.28515625" customWidth="1"/>
    <col min="1281" max="1281" width="3.28515625" customWidth="1"/>
    <col min="1282" max="1282" width="5.28515625" customWidth="1"/>
    <col min="1283" max="1283" width="36.85546875" customWidth="1"/>
    <col min="1284" max="1284" width="15.710937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7109375" customWidth="1"/>
    <col min="1295" max="1295" width="10" customWidth="1"/>
    <col min="1296" max="1296" width="9.28515625" customWidth="1"/>
    <col min="1537" max="1537" width="3.28515625" customWidth="1"/>
    <col min="1538" max="1538" width="5.28515625" customWidth="1"/>
    <col min="1539" max="1539" width="36.85546875" customWidth="1"/>
    <col min="1540" max="1540" width="15.710937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7109375" customWidth="1"/>
    <col min="1551" max="1551" width="10" customWidth="1"/>
    <col min="1552" max="1552" width="9.28515625" customWidth="1"/>
    <col min="1793" max="1793" width="3.28515625" customWidth="1"/>
    <col min="1794" max="1794" width="5.28515625" customWidth="1"/>
    <col min="1795" max="1795" width="36.85546875" customWidth="1"/>
    <col min="1796" max="1796" width="15.710937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7109375" customWidth="1"/>
    <col min="1807" max="1807" width="10" customWidth="1"/>
    <col min="1808" max="1808" width="9.28515625" customWidth="1"/>
    <col min="2049" max="2049" width="3.28515625" customWidth="1"/>
    <col min="2050" max="2050" width="5.28515625" customWidth="1"/>
    <col min="2051" max="2051" width="36.85546875" customWidth="1"/>
    <col min="2052" max="2052" width="15.710937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7109375" customWidth="1"/>
    <col min="2063" max="2063" width="10" customWidth="1"/>
    <col min="2064" max="2064" width="9.28515625" customWidth="1"/>
    <col min="2305" max="2305" width="3.28515625" customWidth="1"/>
    <col min="2306" max="2306" width="5.28515625" customWidth="1"/>
    <col min="2307" max="2307" width="36.85546875" customWidth="1"/>
    <col min="2308" max="2308" width="15.710937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7109375" customWidth="1"/>
    <col min="2319" max="2319" width="10" customWidth="1"/>
    <col min="2320" max="2320" width="9.28515625" customWidth="1"/>
    <col min="2561" max="2561" width="3.28515625" customWidth="1"/>
    <col min="2562" max="2562" width="5.28515625" customWidth="1"/>
    <col min="2563" max="2563" width="36.85546875" customWidth="1"/>
    <col min="2564" max="2564" width="15.710937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7109375" customWidth="1"/>
    <col min="2575" max="2575" width="10" customWidth="1"/>
    <col min="2576" max="2576" width="9.28515625" customWidth="1"/>
    <col min="2817" max="2817" width="3.28515625" customWidth="1"/>
    <col min="2818" max="2818" width="5.28515625" customWidth="1"/>
    <col min="2819" max="2819" width="36.85546875" customWidth="1"/>
    <col min="2820" max="2820" width="15.710937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7109375" customWidth="1"/>
    <col min="2831" max="2831" width="10" customWidth="1"/>
    <col min="2832" max="2832" width="9.28515625" customWidth="1"/>
    <col min="3073" max="3073" width="3.28515625" customWidth="1"/>
    <col min="3074" max="3074" width="5.28515625" customWidth="1"/>
    <col min="3075" max="3075" width="36.85546875" customWidth="1"/>
    <col min="3076" max="3076" width="15.710937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7109375" customWidth="1"/>
    <col min="3087" max="3087" width="10" customWidth="1"/>
    <col min="3088" max="3088" width="9.28515625" customWidth="1"/>
    <col min="3329" max="3329" width="3.28515625" customWidth="1"/>
    <col min="3330" max="3330" width="5.28515625" customWidth="1"/>
    <col min="3331" max="3331" width="36.85546875" customWidth="1"/>
    <col min="3332" max="3332" width="15.710937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7109375" customWidth="1"/>
    <col min="3343" max="3343" width="10" customWidth="1"/>
    <col min="3344" max="3344" width="9.28515625" customWidth="1"/>
    <col min="3585" max="3585" width="3.28515625" customWidth="1"/>
    <col min="3586" max="3586" width="5.28515625" customWidth="1"/>
    <col min="3587" max="3587" width="36.85546875" customWidth="1"/>
    <col min="3588" max="3588" width="15.710937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7109375" customWidth="1"/>
    <col min="3599" max="3599" width="10" customWidth="1"/>
    <col min="3600" max="3600" width="9.28515625" customWidth="1"/>
    <col min="3841" max="3841" width="3.28515625" customWidth="1"/>
    <col min="3842" max="3842" width="5.28515625" customWidth="1"/>
    <col min="3843" max="3843" width="36.85546875" customWidth="1"/>
    <col min="3844" max="3844" width="15.710937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7109375" customWidth="1"/>
    <col min="3855" max="3855" width="10" customWidth="1"/>
    <col min="3856" max="3856" width="9.28515625" customWidth="1"/>
    <col min="4097" max="4097" width="3.28515625" customWidth="1"/>
    <col min="4098" max="4098" width="5.28515625" customWidth="1"/>
    <col min="4099" max="4099" width="36.85546875" customWidth="1"/>
    <col min="4100" max="4100" width="15.710937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7109375" customWidth="1"/>
    <col min="4111" max="4111" width="10" customWidth="1"/>
    <col min="4112" max="4112" width="9.28515625" customWidth="1"/>
    <col min="4353" max="4353" width="3.28515625" customWidth="1"/>
    <col min="4354" max="4354" width="5.28515625" customWidth="1"/>
    <col min="4355" max="4355" width="36.85546875" customWidth="1"/>
    <col min="4356" max="4356" width="15.710937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7109375" customWidth="1"/>
    <col min="4367" max="4367" width="10" customWidth="1"/>
    <col min="4368" max="4368" width="9.28515625" customWidth="1"/>
    <col min="4609" max="4609" width="3.28515625" customWidth="1"/>
    <col min="4610" max="4610" width="5.28515625" customWidth="1"/>
    <col min="4611" max="4611" width="36.85546875" customWidth="1"/>
    <col min="4612" max="4612" width="15.710937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7109375" customWidth="1"/>
    <col min="4623" max="4623" width="10" customWidth="1"/>
    <col min="4624" max="4624" width="9.28515625" customWidth="1"/>
    <col min="4865" max="4865" width="3.28515625" customWidth="1"/>
    <col min="4866" max="4866" width="5.28515625" customWidth="1"/>
    <col min="4867" max="4867" width="36.85546875" customWidth="1"/>
    <col min="4868" max="4868" width="15.710937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7109375" customWidth="1"/>
    <col min="4879" max="4879" width="10" customWidth="1"/>
    <col min="4880" max="4880" width="9.28515625" customWidth="1"/>
    <col min="5121" max="5121" width="3.28515625" customWidth="1"/>
    <col min="5122" max="5122" width="5.28515625" customWidth="1"/>
    <col min="5123" max="5123" width="36.85546875" customWidth="1"/>
    <col min="5124" max="5124" width="15.710937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7109375" customWidth="1"/>
    <col min="5135" max="5135" width="10" customWidth="1"/>
    <col min="5136" max="5136" width="9.28515625" customWidth="1"/>
    <col min="5377" max="5377" width="3.28515625" customWidth="1"/>
    <col min="5378" max="5378" width="5.28515625" customWidth="1"/>
    <col min="5379" max="5379" width="36.85546875" customWidth="1"/>
    <col min="5380" max="5380" width="15.710937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7109375" customWidth="1"/>
    <col min="5391" max="5391" width="10" customWidth="1"/>
    <col min="5392" max="5392" width="9.28515625" customWidth="1"/>
    <col min="5633" max="5633" width="3.28515625" customWidth="1"/>
    <col min="5634" max="5634" width="5.28515625" customWidth="1"/>
    <col min="5635" max="5635" width="36.85546875" customWidth="1"/>
    <col min="5636" max="5636" width="15.710937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7109375" customWidth="1"/>
    <col min="5647" max="5647" width="10" customWidth="1"/>
    <col min="5648" max="5648" width="9.28515625" customWidth="1"/>
    <col min="5889" max="5889" width="3.28515625" customWidth="1"/>
    <col min="5890" max="5890" width="5.28515625" customWidth="1"/>
    <col min="5891" max="5891" width="36.85546875" customWidth="1"/>
    <col min="5892" max="5892" width="15.710937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7109375" customWidth="1"/>
    <col min="5903" max="5903" width="10" customWidth="1"/>
    <col min="5904" max="5904" width="9.28515625" customWidth="1"/>
    <col min="6145" max="6145" width="3.28515625" customWidth="1"/>
    <col min="6146" max="6146" width="5.28515625" customWidth="1"/>
    <col min="6147" max="6147" width="36.85546875" customWidth="1"/>
    <col min="6148" max="6148" width="15.710937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7109375" customWidth="1"/>
    <col min="6159" max="6159" width="10" customWidth="1"/>
    <col min="6160" max="6160" width="9.28515625" customWidth="1"/>
    <col min="6401" max="6401" width="3.28515625" customWidth="1"/>
    <col min="6402" max="6402" width="5.28515625" customWidth="1"/>
    <col min="6403" max="6403" width="36.85546875" customWidth="1"/>
    <col min="6404" max="6404" width="15.710937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7109375" customWidth="1"/>
    <col min="6415" max="6415" width="10" customWidth="1"/>
    <col min="6416" max="6416" width="9.28515625" customWidth="1"/>
    <col min="6657" max="6657" width="3.28515625" customWidth="1"/>
    <col min="6658" max="6658" width="5.28515625" customWidth="1"/>
    <col min="6659" max="6659" width="36.85546875" customWidth="1"/>
    <col min="6660" max="6660" width="15.710937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7109375" customWidth="1"/>
    <col min="6671" max="6671" width="10" customWidth="1"/>
    <col min="6672" max="6672" width="9.28515625" customWidth="1"/>
    <col min="6913" max="6913" width="3.28515625" customWidth="1"/>
    <col min="6914" max="6914" width="5.28515625" customWidth="1"/>
    <col min="6915" max="6915" width="36.85546875" customWidth="1"/>
    <col min="6916" max="6916" width="15.710937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7109375" customWidth="1"/>
    <col min="6927" max="6927" width="10" customWidth="1"/>
    <col min="6928" max="6928" width="9.28515625" customWidth="1"/>
    <col min="7169" max="7169" width="3.28515625" customWidth="1"/>
    <col min="7170" max="7170" width="5.28515625" customWidth="1"/>
    <col min="7171" max="7171" width="36.85546875" customWidth="1"/>
    <col min="7172" max="7172" width="15.710937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7109375" customWidth="1"/>
    <col min="7183" max="7183" width="10" customWidth="1"/>
    <col min="7184" max="7184" width="9.28515625" customWidth="1"/>
    <col min="7425" max="7425" width="3.28515625" customWidth="1"/>
    <col min="7426" max="7426" width="5.28515625" customWidth="1"/>
    <col min="7427" max="7427" width="36.85546875" customWidth="1"/>
    <col min="7428" max="7428" width="15.710937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7109375" customWidth="1"/>
    <col min="7439" max="7439" width="10" customWidth="1"/>
    <col min="7440" max="7440" width="9.28515625" customWidth="1"/>
    <col min="7681" max="7681" width="3.28515625" customWidth="1"/>
    <col min="7682" max="7682" width="5.28515625" customWidth="1"/>
    <col min="7683" max="7683" width="36.85546875" customWidth="1"/>
    <col min="7684" max="7684" width="15.710937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7109375" customWidth="1"/>
    <col min="7695" max="7695" width="10" customWidth="1"/>
    <col min="7696" max="7696" width="9.28515625" customWidth="1"/>
    <col min="7937" max="7937" width="3.28515625" customWidth="1"/>
    <col min="7938" max="7938" width="5.28515625" customWidth="1"/>
    <col min="7939" max="7939" width="36.85546875" customWidth="1"/>
    <col min="7940" max="7940" width="15.710937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7109375" customWidth="1"/>
    <col min="7951" max="7951" width="10" customWidth="1"/>
    <col min="7952" max="7952" width="9.28515625" customWidth="1"/>
    <col min="8193" max="8193" width="3.28515625" customWidth="1"/>
    <col min="8194" max="8194" width="5.28515625" customWidth="1"/>
    <col min="8195" max="8195" width="36.85546875" customWidth="1"/>
    <col min="8196" max="8196" width="15.710937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7109375" customWidth="1"/>
    <col min="8207" max="8207" width="10" customWidth="1"/>
    <col min="8208" max="8208" width="9.28515625" customWidth="1"/>
    <col min="8449" max="8449" width="3.28515625" customWidth="1"/>
    <col min="8450" max="8450" width="5.28515625" customWidth="1"/>
    <col min="8451" max="8451" width="36.85546875" customWidth="1"/>
    <col min="8452" max="8452" width="15.710937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7109375" customWidth="1"/>
    <col min="8463" max="8463" width="10" customWidth="1"/>
    <col min="8464" max="8464" width="9.28515625" customWidth="1"/>
    <col min="8705" max="8705" width="3.28515625" customWidth="1"/>
    <col min="8706" max="8706" width="5.28515625" customWidth="1"/>
    <col min="8707" max="8707" width="36.85546875" customWidth="1"/>
    <col min="8708" max="8708" width="15.710937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7109375" customWidth="1"/>
    <col min="8719" max="8719" width="10" customWidth="1"/>
    <col min="8720" max="8720" width="9.28515625" customWidth="1"/>
    <col min="8961" max="8961" width="3.28515625" customWidth="1"/>
    <col min="8962" max="8962" width="5.28515625" customWidth="1"/>
    <col min="8963" max="8963" width="36.85546875" customWidth="1"/>
    <col min="8964" max="8964" width="15.710937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7109375" customWidth="1"/>
    <col min="8975" max="8975" width="10" customWidth="1"/>
    <col min="8976" max="8976" width="9.28515625" customWidth="1"/>
    <col min="9217" max="9217" width="3.28515625" customWidth="1"/>
    <col min="9218" max="9218" width="5.28515625" customWidth="1"/>
    <col min="9219" max="9219" width="36.85546875" customWidth="1"/>
    <col min="9220" max="9220" width="15.710937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7109375" customWidth="1"/>
    <col min="9231" max="9231" width="10" customWidth="1"/>
    <col min="9232" max="9232" width="9.28515625" customWidth="1"/>
    <col min="9473" max="9473" width="3.28515625" customWidth="1"/>
    <col min="9474" max="9474" width="5.28515625" customWidth="1"/>
    <col min="9475" max="9475" width="36.85546875" customWidth="1"/>
    <col min="9476" max="9476" width="15.710937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7109375" customWidth="1"/>
    <col min="9487" max="9487" width="10" customWidth="1"/>
    <col min="9488" max="9488" width="9.28515625" customWidth="1"/>
    <col min="9729" max="9729" width="3.28515625" customWidth="1"/>
    <col min="9730" max="9730" width="5.28515625" customWidth="1"/>
    <col min="9731" max="9731" width="36.85546875" customWidth="1"/>
    <col min="9732" max="9732" width="15.710937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7109375" customWidth="1"/>
    <col min="9743" max="9743" width="10" customWidth="1"/>
    <col min="9744" max="9744" width="9.28515625" customWidth="1"/>
    <col min="9985" max="9985" width="3.28515625" customWidth="1"/>
    <col min="9986" max="9986" width="5.28515625" customWidth="1"/>
    <col min="9987" max="9987" width="36.85546875" customWidth="1"/>
    <col min="9988" max="9988" width="15.710937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7109375" customWidth="1"/>
    <col min="9999" max="9999" width="10" customWidth="1"/>
    <col min="10000" max="10000" width="9.28515625" customWidth="1"/>
    <col min="10241" max="10241" width="3.28515625" customWidth="1"/>
    <col min="10242" max="10242" width="5.28515625" customWidth="1"/>
    <col min="10243" max="10243" width="36.85546875" customWidth="1"/>
    <col min="10244" max="10244" width="15.710937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7109375" customWidth="1"/>
    <col min="10255" max="10255" width="10" customWidth="1"/>
    <col min="10256" max="10256" width="9.28515625" customWidth="1"/>
    <col min="10497" max="10497" width="3.28515625" customWidth="1"/>
    <col min="10498" max="10498" width="5.28515625" customWidth="1"/>
    <col min="10499" max="10499" width="36.85546875" customWidth="1"/>
    <col min="10500" max="10500" width="15.710937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7109375" customWidth="1"/>
    <col min="10511" max="10511" width="10" customWidth="1"/>
    <col min="10512" max="10512" width="9.28515625" customWidth="1"/>
    <col min="10753" max="10753" width="3.28515625" customWidth="1"/>
    <col min="10754" max="10754" width="5.28515625" customWidth="1"/>
    <col min="10755" max="10755" width="36.85546875" customWidth="1"/>
    <col min="10756" max="10756" width="15.710937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7109375" customWidth="1"/>
    <col min="10767" max="10767" width="10" customWidth="1"/>
    <col min="10768" max="10768" width="9.28515625" customWidth="1"/>
    <col min="11009" max="11009" width="3.28515625" customWidth="1"/>
    <col min="11010" max="11010" width="5.28515625" customWidth="1"/>
    <col min="11011" max="11011" width="36.85546875" customWidth="1"/>
    <col min="11012" max="11012" width="15.710937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7109375" customWidth="1"/>
    <col min="11023" max="11023" width="10" customWidth="1"/>
    <col min="11024" max="11024" width="9.28515625" customWidth="1"/>
    <col min="11265" max="11265" width="3.28515625" customWidth="1"/>
    <col min="11266" max="11266" width="5.28515625" customWidth="1"/>
    <col min="11267" max="11267" width="36.85546875" customWidth="1"/>
    <col min="11268" max="11268" width="15.710937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7109375" customWidth="1"/>
    <col min="11279" max="11279" width="10" customWidth="1"/>
    <col min="11280" max="11280" width="9.28515625" customWidth="1"/>
    <col min="11521" max="11521" width="3.28515625" customWidth="1"/>
    <col min="11522" max="11522" width="5.28515625" customWidth="1"/>
    <col min="11523" max="11523" width="36.85546875" customWidth="1"/>
    <col min="11524" max="11524" width="15.710937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7109375" customWidth="1"/>
    <col min="11535" max="11535" width="10" customWidth="1"/>
    <col min="11536" max="11536" width="9.28515625" customWidth="1"/>
    <col min="11777" max="11777" width="3.28515625" customWidth="1"/>
    <col min="11778" max="11778" width="5.28515625" customWidth="1"/>
    <col min="11779" max="11779" width="36.85546875" customWidth="1"/>
    <col min="11780" max="11780" width="15.710937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7109375" customWidth="1"/>
    <col min="11791" max="11791" width="10" customWidth="1"/>
    <col min="11792" max="11792" width="9.28515625" customWidth="1"/>
    <col min="12033" max="12033" width="3.28515625" customWidth="1"/>
    <col min="12034" max="12034" width="5.28515625" customWidth="1"/>
    <col min="12035" max="12035" width="36.85546875" customWidth="1"/>
    <col min="12036" max="12036" width="15.710937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7109375" customWidth="1"/>
    <col min="12047" max="12047" width="10" customWidth="1"/>
    <col min="12048" max="12048" width="9.28515625" customWidth="1"/>
    <col min="12289" max="12289" width="3.28515625" customWidth="1"/>
    <col min="12290" max="12290" width="5.28515625" customWidth="1"/>
    <col min="12291" max="12291" width="36.85546875" customWidth="1"/>
    <col min="12292" max="12292" width="15.710937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7109375" customWidth="1"/>
    <col min="12303" max="12303" width="10" customWidth="1"/>
    <col min="12304" max="12304" width="9.28515625" customWidth="1"/>
    <col min="12545" max="12545" width="3.28515625" customWidth="1"/>
    <col min="12546" max="12546" width="5.28515625" customWidth="1"/>
    <col min="12547" max="12547" width="36.85546875" customWidth="1"/>
    <col min="12548" max="12548" width="15.710937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7109375" customWidth="1"/>
    <col min="12559" max="12559" width="10" customWidth="1"/>
    <col min="12560" max="12560" width="9.28515625" customWidth="1"/>
    <col min="12801" max="12801" width="3.28515625" customWidth="1"/>
    <col min="12802" max="12802" width="5.28515625" customWidth="1"/>
    <col min="12803" max="12803" width="36.85546875" customWidth="1"/>
    <col min="12804" max="12804" width="15.710937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7109375" customWidth="1"/>
    <col min="12815" max="12815" width="10" customWidth="1"/>
    <col min="12816" max="12816" width="9.28515625" customWidth="1"/>
    <col min="13057" max="13057" width="3.28515625" customWidth="1"/>
    <col min="13058" max="13058" width="5.28515625" customWidth="1"/>
    <col min="13059" max="13059" width="36.85546875" customWidth="1"/>
    <col min="13060" max="13060" width="15.710937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7109375" customWidth="1"/>
    <col min="13071" max="13071" width="10" customWidth="1"/>
    <col min="13072" max="13072" width="9.28515625" customWidth="1"/>
    <col min="13313" max="13313" width="3.28515625" customWidth="1"/>
    <col min="13314" max="13314" width="5.28515625" customWidth="1"/>
    <col min="13315" max="13315" width="36.85546875" customWidth="1"/>
    <col min="13316" max="13316" width="15.710937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7109375" customWidth="1"/>
    <col min="13327" max="13327" width="10" customWidth="1"/>
    <col min="13328" max="13328" width="9.28515625" customWidth="1"/>
    <col min="13569" max="13569" width="3.28515625" customWidth="1"/>
    <col min="13570" max="13570" width="5.28515625" customWidth="1"/>
    <col min="13571" max="13571" width="36.85546875" customWidth="1"/>
    <col min="13572" max="13572" width="15.710937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7109375" customWidth="1"/>
    <col min="13583" max="13583" width="10" customWidth="1"/>
    <col min="13584" max="13584" width="9.28515625" customWidth="1"/>
    <col min="13825" max="13825" width="3.28515625" customWidth="1"/>
    <col min="13826" max="13826" width="5.28515625" customWidth="1"/>
    <col min="13827" max="13827" width="36.85546875" customWidth="1"/>
    <col min="13828" max="13828" width="15.710937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7109375" customWidth="1"/>
    <col min="13839" max="13839" width="10" customWidth="1"/>
    <col min="13840" max="13840" width="9.28515625" customWidth="1"/>
    <col min="14081" max="14081" width="3.28515625" customWidth="1"/>
    <col min="14082" max="14082" width="5.28515625" customWidth="1"/>
    <col min="14083" max="14083" width="36.85546875" customWidth="1"/>
    <col min="14084" max="14084" width="15.710937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7109375" customWidth="1"/>
    <col min="14095" max="14095" width="10" customWidth="1"/>
    <col min="14096" max="14096" width="9.28515625" customWidth="1"/>
    <col min="14337" max="14337" width="3.28515625" customWidth="1"/>
    <col min="14338" max="14338" width="5.28515625" customWidth="1"/>
    <col min="14339" max="14339" width="36.85546875" customWidth="1"/>
    <col min="14340" max="14340" width="15.710937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7109375" customWidth="1"/>
    <col min="14351" max="14351" width="10" customWidth="1"/>
    <col min="14352" max="14352" width="9.28515625" customWidth="1"/>
    <col min="14593" max="14593" width="3.28515625" customWidth="1"/>
    <col min="14594" max="14594" width="5.28515625" customWidth="1"/>
    <col min="14595" max="14595" width="36.85546875" customWidth="1"/>
    <col min="14596" max="14596" width="15.710937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7109375" customWidth="1"/>
    <col min="14607" max="14607" width="10" customWidth="1"/>
    <col min="14608" max="14608" width="9.28515625" customWidth="1"/>
    <col min="14849" max="14849" width="3.28515625" customWidth="1"/>
    <col min="14850" max="14850" width="5.28515625" customWidth="1"/>
    <col min="14851" max="14851" width="36.85546875" customWidth="1"/>
    <col min="14852" max="14852" width="15.710937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7109375" customWidth="1"/>
    <col min="14863" max="14863" width="10" customWidth="1"/>
    <col min="14864" max="14864" width="9.28515625" customWidth="1"/>
    <col min="15105" max="15105" width="3.28515625" customWidth="1"/>
    <col min="15106" max="15106" width="5.28515625" customWidth="1"/>
    <col min="15107" max="15107" width="36.85546875" customWidth="1"/>
    <col min="15108" max="15108" width="15.710937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7109375" customWidth="1"/>
    <col min="15119" max="15119" width="10" customWidth="1"/>
    <col min="15120" max="15120" width="9.28515625" customWidth="1"/>
    <col min="15361" max="15361" width="3.28515625" customWidth="1"/>
    <col min="15362" max="15362" width="5.28515625" customWidth="1"/>
    <col min="15363" max="15363" width="36.85546875" customWidth="1"/>
    <col min="15364" max="15364" width="15.710937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7109375" customWidth="1"/>
    <col min="15375" max="15375" width="10" customWidth="1"/>
    <col min="15376" max="15376" width="9.28515625" customWidth="1"/>
    <col min="15617" max="15617" width="3.28515625" customWidth="1"/>
    <col min="15618" max="15618" width="5.28515625" customWidth="1"/>
    <col min="15619" max="15619" width="36.85546875" customWidth="1"/>
    <col min="15620" max="15620" width="15.710937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7109375" customWidth="1"/>
    <col min="15631" max="15631" width="10" customWidth="1"/>
    <col min="15632" max="15632" width="9.28515625" customWidth="1"/>
    <col min="15873" max="15873" width="3.28515625" customWidth="1"/>
    <col min="15874" max="15874" width="5.28515625" customWidth="1"/>
    <col min="15875" max="15875" width="36.85546875" customWidth="1"/>
    <col min="15876" max="15876" width="15.710937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7109375" customWidth="1"/>
    <col min="15887" max="15887" width="10" customWidth="1"/>
    <col min="15888" max="15888" width="9.28515625" customWidth="1"/>
    <col min="16129" max="16129" width="3.28515625" customWidth="1"/>
    <col min="16130" max="16130" width="5.28515625" customWidth="1"/>
    <col min="16131" max="16131" width="36.85546875" customWidth="1"/>
    <col min="16132" max="16132" width="15.710937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7109375" customWidth="1"/>
    <col min="16143" max="16143" width="10" customWidth="1"/>
    <col min="16144" max="16144" width="9.28515625" customWidth="1"/>
  </cols>
  <sheetData>
    <row r="1" spans="2:13" ht="21.95" customHeight="1">
      <c r="B1" s="453" t="str">
        <f>'NAZWA JEDNOSTKI,SPORZĄDZIŁ,DATA'!B3</f>
        <v>Zespół Szkół Rzemiosła</v>
      </c>
      <c r="C1" s="453"/>
    </row>
    <row r="2" spans="2:13" ht="21.95" customHeight="1">
      <c r="B2" s="453"/>
      <c r="C2" s="453"/>
    </row>
    <row r="4" spans="2:13" ht="18.75" customHeight="1">
      <c r="B4" s="472" t="s">
        <v>421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</row>
    <row r="6" spans="2:13" ht="15.75" thickBot="1"/>
    <row r="7" spans="2:13" ht="24.75" customHeight="1">
      <c r="B7" s="483" t="s">
        <v>0</v>
      </c>
      <c r="C7" s="485" t="s">
        <v>341</v>
      </c>
      <c r="D7" s="475" t="s">
        <v>2</v>
      </c>
      <c r="E7" s="475" t="s">
        <v>3</v>
      </c>
      <c r="F7" s="475"/>
      <c r="G7" s="475"/>
      <c r="H7" s="475"/>
      <c r="I7" s="475" t="s">
        <v>4</v>
      </c>
      <c r="J7" s="475"/>
      <c r="K7" s="475"/>
      <c r="L7" s="475"/>
      <c r="M7" s="487" t="s">
        <v>5</v>
      </c>
    </row>
    <row r="8" spans="2:13" ht="64.5" customHeight="1" thickBot="1">
      <c r="B8" s="484"/>
      <c r="C8" s="486"/>
      <c r="D8" s="476"/>
      <c r="E8" s="164" t="s">
        <v>6</v>
      </c>
      <c r="F8" s="164" t="s">
        <v>426</v>
      </c>
      <c r="G8" s="164" t="s">
        <v>395</v>
      </c>
      <c r="H8" s="164" t="s">
        <v>8</v>
      </c>
      <c r="I8" s="164" t="s">
        <v>6</v>
      </c>
      <c r="J8" s="164" t="s">
        <v>9</v>
      </c>
      <c r="K8" s="164" t="s">
        <v>395</v>
      </c>
      <c r="L8" s="164" t="s">
        <v>8</v>
      </c>
      <c r="M8" s="488"/>
    </row>
    <row r="9" spans="2:13" ht="45" customHeight="1">
      <c r="B9" s="131" t="s">
        <v>11</v>
      </c>
      <c r="C9" s="118" t="s">
        <v>25</v>
      </c>
      <c r="D9" s="422">
        <f>D10+D11+D12+D13+D14</f>
        <v>3403502.91</v>
      </c>
      <c r="E9" s="422">
        <f>E10+E11+E12+E13+E14</f>
        <v>0</v>
      </c>
      <c r="F9" s="422">
        <f t="shared" ref="F9:L9" si="0">F10+F11+F12+F13+F14</f>
        <v>219562.27999999997</v>
      </c>
      <c r="G9" s="422">
        <f t="shared" si="0"/>
        <v>16626.5</v>
      </c>
      <c r="H9" s="422">
        <f t="shared" si="0"/>
        <v>2135</v>
      </c>
      <c r="I9" s="422">
        <f t="shared" si="0"/>
        <v>0</v>
      </c>
      <c r="J9" s="422">
        <f t="shared" si="0"/>
        <v>25712.9</v>
      </c>
      <c r="K9" s="422">
        <f t="shared" si="0"/>
        <v>1714.74</v>
      </c>
      <c r="L9" s="422">
        <f t="shared" si="0"/>
        <v>0</v>
      </c>
      <c r="M9" s="381">
        <f t="shared" ref="M9:M15" si="1">D9+E9+F9+G9+H9-I9-J9-K9-L9</f>
        <v>3614399.05</v>
      </c>
    </row>
    <row r="10" spans="2:13" ht="30" customHeight="1">
      <c r="B10" s="131" t="s">
        <v>13</v>
      </c>
      <c r="C10" s="118" t="s">
        <v>26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1">
        <f t="shared" si="1"/>
        <v>0</v>
      </c>
    </row>
    <row r="11" spans="2:13" ht="53.25" customHeight="1">
      <c r="B11" s="104" t="s">
        <v>17</v>
      </c>
      <c r="C11" s="99" t="s">
        <v>437</v>
      </c>
      <c r="D11" s="261">
        <v>1800080.3</v>
      </c>
      <c r="E11" s="261">
        <v>0</v>
      </c>
      <c r="F11" s="261">
        <v>130941.31</v>
      </c>
      <c r="G11" s="261">
        <v>0</v>
      </c>
      <c r="H11" s="261">
        <v>0</v>
      </c>
      <c r="I11" s="261">
        <v>0</v>
      </c>
      <c r="J11" s="261">
        <v>11394.8</v>
      </c>
      <c r="K11" s="261">
        <v>0</v>
      </c>
      <c r="L11" s="261">
        <v>0</v>
      </c>
      <c r="M11" s="381">
        <f t="shared" si="1"/>
        <v>1919626.81</v>
      </c>
    </row>
    <row r="12" spans="2:13" ht="34.5" customHeight="1">
      <c r="B12" s="104" t="s">
        <v>18</v>
      </c>
      <c r="C12" s="99" t="s">
        <v>452</v>
      </c>
      <c r="D12" s="261">
        <v>24955.19</v>
      </c>
      <c r="E12" s="261">
        <v>0</v>
      </c>
      <c r="F12" s="261">
        <v>1997.52</v>
      </c>
      <c r="G12" s="261">
        <v>0</v>
      </c>
      <c r="H12" s="261">
        <v>0</v>
      </c>
      <c r="I12" s="261">
        <v>0</v>
      </c>
      <c r="J12" s="261">
        <v>0</v>
      </c>
      <c r="K12" s="261">
        <v>0</v>
      </c>
      <c r="L12" s="261">
        <v>0</v>
      </c>
      <c r="M12" s="381">
        <f t="shared" si="1"/>
        <v>26952.71</v>
      </c>
    </row>
    <row r="13" spans="2:13" ht="36" customHeight="1">
      <c r="B13" s="104" t="s">
        <v>20</v>
      </c>
      <c r="C13" s="145" t="s">
        <v>27</v>
      </c>
      <c r="D13" s="261">
        <v>75545.820000000007</v>
      </c>
      <c r="E13" s="261">
        <v>0</v>
      </c>
      <c r="F13" s="261">
        <v>14560</v>
      </c>
      <c r="G13" s="261">
        <v>0</v>
      </c>
      <c r="H13" s="261">
        <v>0</v>
      </c>
      <c r="I13" s="261">
        <v>0</v>
      </c>
      <c r="J13" s="261">
        <v>4724.82</v>
      </c>
      <c r="K13" s="261">
        <v>0</v>
      </c>
      <c r="L13" s="261">
        <v>0</v>
      </c>
      <c r="M13" s="381">
        <f t="shared" si="1"/>
        <v>85381</v>
      </c>
    </row>
    <row r="14" spans="2:13" ht="38.25" customHeight="1">
      <c r="B14" s="104" t="s">
        <v>22</v>
      </c>
      <c r="C14" s="99" t="s">
        <v>294</v>
      </c>
      <c r="D14" s="261">
        <v>1502921.6</v>
      </c>
      <c r="E14" s="261">
        <v>0</v>
      </c>
      <c r="F14" s="261">
        <v>72063.45</v>
      </c>
      <c r="G14" s="261">
        <v>16626.5</v>
      </c>
      <c r="H14" s="261">
        <v>2135</v>
      </c>
      <c r="I14" s="261">
        <v>0</v>
      </c>
      <c r="J14" s="261">
        <v>9593.2800000000007</v>
      </c>
      <c r="K14" s="261">
        <v>1714.74</v>
      </c>
      <c r="L14" s="261">
        <v>0</v>
      </c>
      <c r="M14" s="381">
        <f t="shared" si="1"/>
        <v>1582438.53</v>
      </c>
    </row>
    <row r="15" spans="2:13" ht="49.5" customHeight="1" thickBot="1">
      <c r="B15" s="130" t="s">
        <v>28</v>
      </c>
      <c r="C15" s="145" t="s">
        <v>448</v>
      </c>
      <c r="D15" s="261">
        <v>59980.67</v>
      </c>
      <c r="E15" s="261">
        <v>0</v>
      </c>
      <c r="F15" s="261">
        <v>0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381">
        <f t="shared" si="1"/>
        <v>59980.67</v>
      </c>
    </row>
    <row r="16" spans="2:13" ht="38.25" customHeight="1" thickBot="1">
      <c r="B16" s="479" t="s">
        <v>365</v>
      </c>
      <c r="C16" s="480"/>
      <c r="D16" s="218">
        <f>D9+D15</f>
        <v>3463483.58</v>
      </c>
      <c r="E16" s="218">
        <f t="shared" ref="E16:M16" si="2">E9+E15</f>
        <v>0</v>
      </c>
      <c r="F16" s="218">
        <f t="shared" si="2"/>
        <v>219562.27999999997</v>
      </c>
      <c r="G16" s="218">
        <f t="shared" si="2"/>
        <v>16626.5</v>
      </c>
      <c r="H16" s="218">
        <f t="shared" si="2"/>
        <v>2135</v>
      </c>
      <c r="I16" s="218">
        <f t="shared" si="2"/>
        <v>0</v>
      </c>
      <c r="J16" s="218">
        <f t="shared" si="2"/>
        <v>25712.9</v>
      </c>
      <c r="K16" s="218">
        <f t="shared" si="2"/>
        <v>1714.74</v>
      </c>
      <c r="L16" s="218">
        <f t="shared" si="2"/>
        <v>0</v>
      </c>
      <c r="M16" s="216">
        <f t="shared" si="2"/>
        <v>3674379.7199999997</v>
      </c>
    </row>
    <row r="17" spans="2:13" ht="63" customHeight="1" thickBot="1">
      <c r="B17" s="481" t="s">
        <v>449</v>
      </c>
      <c r="C17" s="482"/>
      <c r="D17" s="384" t="s">
        <v>308</v>
      </c>
      <c r="E17" s="384" t="s">
        <v>308</v>
      </c>
      <c r="F17" s="384" t="s">
        <v>308</v>
      </c>
      <c r="G17" s="386">
        <v>0</v>
      </c>
      <c r="H17" s="384" t="s">
        <v>308</v>
      </c>
      <c r="I17" s="384" t="s">
        <v>308</v>
      </c>
      <c r="J17" s="384" t="s">
        <v>308</v>
      </c>
      <c r="K17" s="386">
        <v>0</v>
      </c>
      <c r="L17" s="384" t="s">
        <v>308</v>
      </c>
      <c r="M17" s="387" t="s">
        <v>308</v>
      </c>
    </row>
    <row r="18" spans="2:13" ht="20.25" customHeight="1">
      <c r="B18" t="s">
        <v>396</v>
      </c>
    </row>
    <row r="19" spans="2:13">
      <c r="B19" t="s">
        <v>412</v>
      </c>
    </row>
    <row r="20" spans="2:13">
      <c r="B20" t="s">
        <v>450</v>
      </c>
    </row>
    <row r="21" spans="2:13" ht="16.5" customHeight="1">
      <c r="B21" t="s">
        <v>451</v>
      </c>
    </row>
    <row r="30" spans="2:13">
      <c r="C30" t="str">
        <f>'NAZWA JEDNOSTKI,SPORZĄDZIŁ,DATA'!H3</f>
        <v>Emilia Szumlewicz</v>
      </c>
      <c r="D30" s="397" t="str">
        <f>'NAZWA JEDNOSTKI,SPORZĄDZIŁ,DATA'!I3</f>
        <v>2024.03.15</v>
      </c>
    </row>
    <row r="31" spans="2:13">
      <c r="C31" t="s">
        <v>454</v>
      </c>
      <c r="D31" t="s">
        <v>453</v>
      </c>
    </row>
    <row r="35" spans="3:3">
      <c r="C35" t="s">
        <v>458</v>
      </c>
    </row>
    <row r="36" spans="3:3">
      <c r="C36" t="s">
        <v>459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5"/>
  <cols>
    <col min="1" max="1" width="3.28515625" customWidth="1"/>
    <col min="2" max="2" width="99.140625" customWidth="1"/>
    <col min="3" max="3" width="42.7109375" customWidth="1"/>
    <col min="4" max="4" width="18.7109375" customWidth="1"/>
  </cols>
  <sheetData>
    <row r="1" spans="2:4" ht="15" customHeight="1">
      <c r="B1" s="453" t="str">
        <f>'NAZWA JEDNOSTKI,SPORZĄDZIŁ,DATA'!B3</f>
        <v>Zespół Szkół Rzemiosła</v>
      </c>
      <c r="C1" s="426"/>
    </row>
    <row r="2" spans="2:4" ht="15" customHeight="1">
      <c r="B2" s="453"/>
      <c r="C2" s="426"/>
    </row>
    <row r="4" spans="2:4" ht="15.75">
      <c r="B4" s="472" t="s">
        <v>480</v>
      </c>
      <c r="C4" s="472"/>
      <c r="D4" s="472"/>
    </row>
    <row r="6" spans="2:4" ht="15.75" thickBot="1"/>
    <row r="7" spans="2:4">
      <c r="B7" s="489" t="s">
        <v>78</v>
      </c>
      <c r="C7" s="487" t="s">
        <v>5</v>
      </c>
    </row>
    <row r="8" spans="2:4" ht="15.75" thickBot="1">
      <c r="B8" s="490"/>
      <c r="C8" s="488"/>
    </row>
    <row r="9" spans="2:4" ht="29.25" customHeight="1">
      <c r="B9" s="427" t="s">
        <v>481</v>
      </c>
      <c r="C9" s="301">
        <f>C10+C11+C12+C13+D14</f>
        <v>0</v>
      </c>
    </row>
    <row r="10" spans="2:4" ht="31.5" customHeight="1">
      <c r="B10" s="427" t="s">
        <v>482</v>
      </c>
      <c r="C10" s="281">
        <v>0</v>
      </c>
    </row>
    <row r="11" spans="2:4" ht="30" customHeight="1">
      <c r="B11" s="428" t="s">
        <v>483</v>
      </c>
      <c r="C11" s="281">
        <v>0</v>
      </c>
    </row>
    <row r="12" spans="2:4" ht="29.25" customHeight="1">
      <c r="B12" s="428" t="s">
        <v>484</v>
      </c>
      <c r="C12" s="281">
        <v>0</v>
      </c>
    </row>
    <row r="13" spans="2:4" ht="31.5" customHeight="1">
      <c r="B13" s="429" t="s">
        <v>485</v>
      </c>
      <c r="C13" s="281">
        <v>0</v>
      </c>
    </row>
    <row r="14" spans="2:4" ht="38.25" customHeight="1" thickBot="1">
      <c r="B14" s="430" t="s">
        <v>486</v>
      </c>
      <c r="C14" s="431">
        <v>0</v>
      </c>
    </row>
    <row r="18" spans="2:3">
      <c r="B18" s="106" t="str">
        <f>'NAZWA JEDNOSTKI,SPORZĄDZIŁ,DATA'!H3</f>
        <v>Emilia Szumlewicz</v>
      </c>
      <c r="C18" s="399" t="str">
        <f>'NAZWA JEDNOSTKI,SPORZĄDZIŁ,DATA'!I3</f>
        <v>2024.03.15</v>
      </c>
    </row>
    <row r="19" spans="2:3">
      <c r="B19" t="s">
        <v>454</v>
      </c>
      <c r="C19" t="s">
        <v>453</v>
      </c>
    </row>
    <row r="23" spans="2:3">
      <c r="B23" t="s">
        <v>458</v>
      </c>
    </row>
    <row r="24" spans="2:3">
      <c r="B24" t="s">
        <v>459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workbookViewId="0">
      <selection activeCell="C16" sqref="C16"/>
    </sheetView>
  </sheetViews>
  <sheetFormatPr defaultRowHeight="15"/>
  <cols>
    <col min="1" max="1" width="8.710937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7109375" customWidth="1"/>
    <col min="7" max="7" width="13.28515625" customWidth="1"/>
    <col min="10" max="12" width="9.140625" customWidth="1"/>
  </cols>
  <sheetData>
    <row r="1" spans="1:7" ht="21.95" customHeight="1">
      <c r="A1" s="492" t="str">
        <f>'NAZWA JEDNOSTKI,SPORZĄDZIŁ,DATA'!B3</f>
        <v>Zespół Szkół Rzemiosła</v>
      </c>
      <c r="B1" s="492"/>
      <c r="C1" s="380"/>
      <c r="D1" s="380"/>
      <c r="E1" s="380"/>
      <c r="F1" s="380"/>
      <c r="G1" s="380"/>
    </row>
    <row r="2" spans="1:7" ht="21.95" customHeight="1">
      <c r="A2" s="492"/>
      <c r="B2" s="492"/>
    </row>
    <row r="3" spans="1:7" ht="23.25" customHeight="1">
      <c r="A3" s="394"/>
      <c r="B3" s="394"/>
    </row>
    <row r="4" spans="1:7" ht="15.75">
      <c r="A4" s="491" t="s">
        <v>379</v>
      </c>
      <c r="B4" s="491"/>
      <c r="C4" s="491"/>
    </row>
    <row r="6" spans="1:7" ht="15.75" thickBot="1"/>
    <row r="7" spans="1:7" ht="32.25" thickBot="1">
      <c r="A7" s="132" t="s">
        <v>0</v>
      </c>
      <c r="B7" s="120" t="s">
        <v>1</v>
      </c>
      <c r="C7" s="121" t="s">
        <v>394</v>
      </c>
    </row>
    <row r="8" spans="1:7" ht="31.5">
      <c r="A8" s="131" t="s">
        <v>11</v>
      </c>
      <c r="B8" s="118" t="s">
        <v>310</v>
      </c>
      <c r="C8" s="263">
        <v>0</v>
      </c>
    </row>
    <row r="9" spans="1:7" ht="16.5" thickBot="1">
      <c r="A9" s="176" t="s">
        <v>13</v>
      </c>
      <c r="B9" s="105" t="s">
        <v>293</v>
      </c>
      <c r="C9" s="264">
        <v>0</v>
      </c>
    </row>
    <row r="10" spans="1:7" ht="16.5" thickBot="1">
      <c r="A10" s="146" t="s">
        <v>28</v>
      </c>
      <c r="B10" s="135" t="s">
        <v>29</v>
      </c>
      <c r="C10" s="265">
        <v>0</v>
      </c>
    </row>
    <row r="11" spans="1:7" ht="16.5" thickBot="1">
      <c r="A11" s="479" t="s">
        <v>365</v>
      </c>
      <c r="B11" s="480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Emilia Szumlewicz</v>
      </c>
      <c r="C16" s="400" t="str">
        <f>'NAZWA JEDNOSTKI,SPORZĄDZIŁ,DATA'!I3</f>
        <v>2024.03.15</v>
      </c>
    </row>
    <row r="17" spans="2:3">
      <c r="B17" t="s">
        <v>454</v>
      </c>
      <c r="C17" s="335" t="s">
        <v>453</v>
      </c>
    </row>
    <row r="21" spans="2:3">
      <c r="B21" t="s">
        <v>458</v>
      </c>
    </row>
    <row r="22" spans="2:3">
      <c r="B22" t="s">
        <v>459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28515625" customWidth="1"/>
  </cols>
  <sheetData>
    <row r="1" spans="1:4" ht="21.95" customHeight="1">
      <c r="A1" s="453" t="str">
        <f>'NAZWA JEDNOSTKI,SPORZĄDZIŁ,DATA'!B3</f>
        <v>Zespół Szkół Rzemiosła</v>
      </c>
      <c r="B1" s="453"/>
    </row>
    <row r="2" spans="1:4" ht="21.95" customHeight="1">
      <c r="A2" s="453"/>
      <c r="B2" s="453"/>
    </row>
    <row r="4" spans="1:4" ht="15.75">
      <c r="A4" s="472" t="s">
        <v>380</v>
      </c>
      <c r="B4" s="472"/>
      <c r="C4" s="472"/>
      <c r="D4" s="472"/>
    </row>
    <row r="6" spans="1:4" ht="15.7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Emilia Szumlewicz</v>
      </c>
      <c r="B14" s="399" t="str">
        <f>'NAZWA JEDNOSTKI,SPORZĄDZIŁ,DATA'!I3</f>
        <v>2024.03.15</v>
      </c>
    </row>
    <row r="15" spans="1:4">
      <c r="A15" t="s">
        <v>454</v>
      </c>
      <c r="B15" t="s">
        <v>453</v>
      </c>
    </row>
    <row r="19" spans="1:3">
      <c r="A19" t="s">
        <v>458</v>
      </c>
    </row>
    <row r="20" spans="1:3">
      <c r="A20" t="s">
        <v>459</v>
      </c>
    </row>
    <row r="24" spans="1:3" ht="15.75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4"/>
  <sheetViews>
    <sheetView zoomScaleNormal="100" workbookViewId="0">
      <selection activeCell="E19" sqref="E19"/>
    </sheetView>
  </sheetViews>
  <sheetFormatPr defaultRowHeight="15"/>
  <cols>
    <col min="2" max="2" width="8.285156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53" t="str">
        <f>'NAZWA JEDNOSTKI,SPORZĄDZIŁ,DATA'!B3</f>
        <v>Zespół Szkół Rzemiosła</v>
      </c>
      <c r="C1" s="453"/>
    </row>
    <row r="2" spans="2:5" ht="21.95" customHeight="1">
      <c r="B2" s="453"/>
      <c r="C2" s="453"/>
    </row>
    <row r="4" spans="2:5" ht="17.25" customHeight="1">
      <c r="B4" s="491" t="s">
        <v>381</v>
      </c>
      <c r="C4" s="491"/>
      <c r="D4" s="491"/>
      <c r="E4" s="491"/>
    </row>
    <row r="5" spans="2:5" ht="16.5" customHeight="1">
      <c r="B5" s="337"/>
      <c r="C5" s="337"/>
      <c r="D5" s="337"/>
      <c r="E5" s="337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366</v>
      </c>
      <c r="E7" s="134" t="s">
        <v>367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93" t="s">
        <v>55</v>
      </c>
      <c r="C10" s="99" t="s">
        <v>83</v>
      </c>
      <c r="D10" s="267">
        <v>0</v>
      </c>
      <c r="E10" s="268">
        <v>0</v>
      </c>
    </row>
    <row r="11" spans="2:5" ht="15.75">
      <c r="B11" s="493"/>
      <c r="C11" s="99" t="s">
        <v>84</v>
      </c>
      <c r="D11" s="267"/>
      <c r="E11" s="268"/>
    </row>
    <row r="12" spans="2:5" ht="19.5" customHeight="1" thickBot="1">
      <c r="B12" s="494"/>
      <c r="C12" s="145" t="s">
        <v>85</v>
      </c>
      <c r="D12" s="269"/>
      <c r="E12" s="270"/>
    </row>
    <row r="13" spans="2:5" ht="19.5" customHeight="1" thickBot="1">
      <c r="B13" s="479" t="s">
        <v>368</v>
      </c>
      <c r="C13" s="480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Emilia Szumlewicz</v>
      </c>
      <c r="D18" s="399" t="str">
        <f>'NAZWA JEDNOSTKI,SPORZĄDZIŁ,DATA'!I3</f>
        <v>2024.03.15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zoomScaleNormal="100" workbookViewId="0">
      <selection activeCell="E26" sqref="E26"/>
    </sheetView>
  </sheetViews>
  <sheetFormatPr defaultRowHeight="15"/>
  <cols>
    <col min="1" max="1" width="8" customWidth="1"/>
    <col min="3" max="3" width="38.7109375" customWidth="1"/>
    <col min="4" max="4" width="30.5703125" customWidth="1"/>
    <col min="5" max="5" width="34.7109375" customWidth="1"/>
  </cols>
  <sheetData>
    <row r="1" spans="2:9" ht="21.95" customHeight="1">
      <c r="B1" s="453" t="str">
        <f>'NAZWA JEDNOSTKI,SPORZĄDZIŁ,DATA'!B3</f>
        <v>Zespół Szkół Rzemiosła</v>
      </c>
      <c r="C1" s="453"/>
    </row>
    <row r="2" spans="2:9" ht="21.95" customHeight="1">
      <c r="B2" s="453"/>
      <c r="C2" s="453"/>
    </row>
    <row r="4" spans="2:9" ht="15.75" customHeight="1">
      <c r="B4" s="491" t="s">
        <v>429</v>
      </c>
      <c r="C4" s="502"/>
      <c r="D4" s="502"/>
      <c r="E4" s="502"/>
    </row>
    <row r="6" spans="2:9" ht="16.5" thickBot="1">
      <c r="C6" s="101"/>
      <c r="D6" s="101"/>
      <c r="E6" s="101"/>
    </row>
    <row r="7" spans="2:9" ht="19.5" customHeight="1">
      <c r="B7" s="499" t="s">
        <v>0</v>
      </c>
      <c r="C7" s="495" t="s">
        <v>86</v>
      </c>
      <c r="D7" s="497" t="s">
        <v>382</v>
      </c>
      <c r="E7" s="498"/>
    </row>
    <row r="8" spans="2:9" ht="21" customHeight="1" thickBot="1">
      <c r="B8" s="500"/>
      <c r="C8" s="496"/>
      <c r="D8" s="137" t="s">
        <v>87</v>
      </c>
      <c r="E8" s="138" t="s">
        <v>383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6" t="s">
        <v>364</v>
      </c>
      <c r="C13" s="501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Emilia Szumlewicz</v>
      </c>
      <c r="D18" s="399" t="str">
        <f>'NAZWA JEDNOSTKI,SPORZĄDZIŁ,DATA'!I3</f>
        <v>2024.03.15</v>
      </c>
    </row>
    <row r="19" spans="3:4">
      <c r="C19" t="s">
        <v>454</v>
      </c>
      <c r="D19" t="s">
        <v>453</v>
      </c>
    </row>
    <row r="23" spans="3:4">
      <c r="C23" t="s">
        <v>458</v>
      </c>
    </row>
    <row r="24" spans="3:4">
      <c r="C24" t="s">
        <v>459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e.szumlewicz</cp:lastModifiedBy>
  <cp:lastPrinted>2024-02-22T08:58:34Z</cp:lastPrinted>
  <dcterms:created xsi:type="dcterms:W3CDTF">2018-10-04T10:33:38Z</dcterms:created>
  <dcterms:modified xsi:type="dcterms:W3CDTF">2024-03-04T09:13:32Z</dcterms:modified>
</cp:coreProperties>
</file>